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mc:AlternateContent xmlns:mc="http://schemas.openxmlformats.org/markup-compatibility/2006">
    <mc:Choice Requires="x15">
      <x15ac:absPath xmlns:x15ac="http://schemas.microsoft.com/office/spreadsheetml/2010/11/ac" url="C:\Users\tarac\Desktop\Tools - Cornell\525\"/>
    </mc:Choice>
  </mc:AlternateContent>
  <xr:revisionPtr revIDLastSave="0" documentId="10_ncr:8100000_{02BFC932-2F10-4BB3-89E1-E2199DCF77E3}" xr6:coauthVersionLast="33" xr6:coauthVersionMax="33" xr10:uidLastSave="{00000000-0000-0000-0000-000000000000}"/>
  <bookViews>
    <workbookView xWindow="0" yWindow="0" windowWidth="20490" windowHeight="6945" xr2:uid="{00000000-000D-0000-FFFF-FFFF00000000}"/>
  </bookViews>
  <sheets>
    <sheet name="QFD Template" sheetId="7" r:id="rId1"/>
    <sheet name="QFD Sample" sheetId="24" r:id="rId2"/>
    <sheet name="Sample Reference Sheet " sheetId="29" r:id="rId3"/>
  </sheets>
  <calcPr calcId="162913" concurrentCalc="0"/>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F42" i="7" l="1"/>
  <c r="G42" i="7"/>
  <c r="H42" i="7"/>
  <c r="I42" i="7"/>
  <c r="J42" i="7"/>
  <c r="K42" i="7"/>
  <c r="L42" i="7"/>
  <c r="M42" i="7"/>
  <c r="N42" i="7"/>
  <c r="O42" i="7"/>
  <c r="P42" i="7"/>
  <c r="Q42" i="7"/>
  <c r="R42" i="7"/>
  <c r="S42" i="7"/>
  <c r="T42" i="7"/>
  <c r="U42" i="7"/>
  <c r="V42" i="7"/>
  <c r="W42" i="7"/>
  <c r="X42" i="7"/>
  <c r="Y42" i="7"/>
  <c r="Z42" i="7"/>
  <c r="AA42" i="7"/>
  <c r="AB42" i="7"/>
  <c r="AC42" i="7"/>
  <c r="AD42" i="7"/>
  <c r="D17" i="7"/>
  <c r="D18" i="7"/>
  <c r="D19" i="7"/>
  <c r="D20" i="7"/>
  <c r="D21" i="7"/>
  <c r="D22" i="7"/>
  <c r="D23" i="7"/>
  <c r="D24" i="7"/>
  <c r="D25" i="7"/>
  <c r="D26" i="7"/>
  <c r="D27" i="7"/>
  <c r="D28" i="7"/>
  <c r="D29" i="7"/>
  <c r="D30" i="7"/>
  <c r="D31" i="7"/>
  <c r="D32" i="7"/>
  <c r="D33" i="7"/>
  <c r="D34" i="7"/>
  <c r="D35" i="7"/>
  <c r="D36" i="7"/>
  <c r="D37" i="7"/>
  <c r="D38" i="7"/>
  <c r="D39" i="7"/>
  <c r="D40" i="7"/>
  <c r="D41" i="7"/>
  <c r="AD65" i="7"/>
  <c r="AC65" i="7"/>
  <c r="AB65" i="7"/>
  <c r="AA65" i="7"/>
  <c r="Z65" i="7"/>
  <c r="Y65" i="7"/>
  <c r="X65" i="7"/>
  <c r="W65" i="7"/>
  <c r="V65" i="7"/>
  <c r="U65" i="7"/>
  <c r="T65" i="7"/>
  <c r="S65" i="7"/>
  <c r="R65" i="7"/>
  <c r="Q65" i="7"/>
  <c r="P65" i="7"/>
  <c r="O65" i="7"/>
  <c r="N65" i="7"/>
  <c r="M65" i="7"/>
  <c r="L65" i="7"/>
  <c r="K65" i="7"/>
  <c r="J65" i="7"/>
  <c r="I65" i="7"/>
  <c r="H65" i="7"/>
  <c r="G65" i="7"/>
  <c r="F65" i="7"/>
  <c r="E65" i="7"/>
  <c r="AD64" i="7"/>
  <c r="AC64" i="7"/>
  <c r="AB64" i="7"/>
  <c r="AA64" i="7"/>
  <c r="Z64" i="7"/>
  <c r="Y64" i="7"/>
  <c r="X64" i="7"/>
  <c r="W64" i="7"/>
  <c r="V64" i="7"/>
  <c r="U64" i="7"/>
  <c r="T64" i="7"/>
  <c r="S64" i="7"/>
  <c r="R64" i="7"/>
  <c r="Q64" i="7"/>
  <c r="P64" i="7"/>
  <c r="O64" i="7"/>
  <c r="N64" i="7"/>
  <c r="M64" i="7"/>
  <c r="L64" i="7"/>
  <c r="K64" i="7"/>
  <c r="J64" i="7"/>
  <c r="I64" i="7"/>
  <c r="H64" i="7"/>
  <c r="G64" i="7"/>
  <c r="F64" i="7"/>
  <c r="E64" i="7"/>
  <c r="AD63" i="7"/>
  <c r="AC63" i="7"/>
  <c r="AB63" i="7"/>
  <c r="AA63" i="7"/>
  <c r="Z63" i="7"/>
  <c r="Y63" i="7"/>
  <c r="X63" i="7"/>
  <c r="W63" i="7"/>
  <c r="V63" i="7"/>
  <c r="U63" i="7"/>
  <c r="T63" i="7"/>
  <c r="S63" i="7"/>
  <c r="R63" i="7"/>
  <c r="Q63" i="7"/>
  <c r="P63" i="7"/>
  <c r="O63" i="7"/>
  <c r="N63" i="7"/>
  <c r="M63" i="7"/>
  <c r="L63" i="7"/>
  <c r="K63" i="7"/>
  <c r="J63" i="7"/>
  <c r="I63" i="7"/>
  <c r="H63" i="7"/>
  <c r="G63" i="7"/>
  <c r="F63" i="7"/>
  <c r="E63" i="7"/>
  <c r="AN57" i="7"/>
  <c r="AM57" i="7"/>
  <c r="AK57" i="7"/>
  <c r="AJ57" i="7"/>
  <c r="AN56" i="7"/>
  <c r="AM56" i="7"/>
  <c r="AK56" i="7"/>
  <c r="AJ56" i="7"/>
  <c r="AN55" i="7"/>
  <c r="AM55" i="7"/>
  <c r="AK55" i="7"/>
  <c r="AJ55" i="7"/>
  <c r="AN54" i="7"/>
  <c r="AM54" i="7"/>
  <c r="AK54" i="7"/>
  <c r="AJ54" i="7"/>
  <c r="AN53" i="7"/>
  <c r="AM53" i="7"/>
  <c r="AK53" i="7"/>
  <c r="AJ53" i="7"/>
  <c r="AN52" i="7"/>
  <c r="AM52" i="7"/>
  <c r="AK52" i="7"/>
  <c r="AJ52" i="7"/>
  <c r="AN51" i="7"/>
  <c r="AM51" i="7"/>
  <c r="AK51" i="7"/>
  <c r="AJ51" i="7"/>
  <c r="AN50" i="7"/>
  <c r="AM50" i="7"/>
  <c r="AK50" i="7"/>
  <c r="AJ50" i="7"/>
  <c r="AN49" i="7"/>
  <c r="AM49" i="7"/>
  <c r="AK49" i="7"/>
  <c r="AJ49" i="7"/>
  <c r="AN48" i="7"/>
  <c r="AM48" i="7"/>
  <c r="AK48" i="7"/>
  <c r="AJ48" i="7"/>
  <c r="AN47" i="7"/>
  <c r="AM47" i="7"/>
  <c r="AK47" i="7"/>
  <c r="AJ47" i="7"/>
  <c r="AN46" i="7"/>
  <c r="AM46" i="7"/>
  <c r="AK46" i="7"/>
  <c r="AJ46" i="7"/>
  <c r="AN44" i="24"/>
  <c r="AM44" i="24"/>
  <c r="AK44" i="24"/>
  <c r="AJ44" i="24"/>
  <c r="AN43" i="24"/>
  <c r="AM43" i="24"/>
  <c r="AK43" i="24"/>
  <c r="AJ43" i="24"/>
  <c r="AN42" i="24"/>
  <c r="AM42" i="24"/>
  <c r="AK42" i="24"/>
  <c r="AJ42" i="24"/>
  <c r="AN41" i="24"/>
  <c r="AM41" i="24"/>
  <c r="AK41" i="24"/>
  <c r="AJ41" i="24"/>
  <c r="AN40" i="24"/>
  <c r="AM40" i="24"/>
  <c r="AK40" i="24"/>
  <c r="AJ40" i="24"/>
  <c r="AN39" i="24"/>
  <c r="AM39" i="24"/>
  <c r="AK39" i="24"/>
  <c r="AJ39" i="24"/>
  <c r="AN38" i="24"/>
  <c r="AM38" i="24"/>
  <c r="AK38" i="24"/>
  <c r="AJ38" i="24"/>
  <c r="AN37" i="24"/>
  <c r="AM37" i="24"/>
  <c r="AK37" i="24"/>
  <c r="AJ37" i="24"/>
  <c r="AN36" i="24"/>
  <c r="AM36" i="24"/>
  <c r="AK36" i="24"/>
  <c r="AJ36" i="24"/>
  <c r="AN35" i="24"/>
  <c r="AM35" i="24"/>
  <c r="AK35" i="24"/>
  <c r="AJ35" i="24"/>
  <c r="AN34" i="24"/>
  <c r="AM34" i="24"/>
  <c r="AK34" i="24"/>
  <c r="AJ34" i="24"/>
  <c r="A34" i="24"/>
  <c r="A35" i="24"/>
  <c r="A36" i="24"/>
  <c r="A37" i="24"/>
  <c r="A38" i="24"/>
  <c r="A39" i="24"/>
  <c r="A40" i="24"/>
  <c r="A41" i="24"/>
  <c r="A42" i="24"/>
  <c r="A43" i="24"/>
  <c r="A44" i="24"/>
  <c r="AN33" i="24"/>
  <c r="AN45" i="24"/>
  <c r="AM33" i="24"/>
  <c r="AK33" i="24"/>
  <c r="AJ33" i="24"/>
  <c r="AJ45" i="24"/>
  <c r="D32" i="24"/>
  <c r="F29" i="24"/>
  <c r="G29" i="24"/>
  <c r="H29" i="24"/>
  <c r="I29" i="24"/>
  <c r="J29" i="24"/>
  <c r="K29" i="24"/>
  <c r="L29" i="24"/>
  <c r="M29" i="24"/>
  <c r="N29" i="24"/>
  <c r="O29" i="24"/>
  <c r="P29" i="24"/>
  <c r="Q29" i="24"/>
  <c r="R29" i="24"/>
  <c r="S29" i="24"/>
  <c r="T29" i="24"/>
  <c r="U29" i="24"/>
  <c r="V29" i="24"/>
  <c r="W29" i="24"/>
  <c r="X29" i="24"/>
  <c r="Y29" i="24"/>
  <c r="Z29" i="24"/>
  <c r="AA29" i="24"/>
  <c r="AB29" i="24"/>
  <c r="AC29" i="24"/>
  <c r="AD29" i="24"/>
  <c r="AE28" i="24"/>
  <c r="AD28" i="24"/>
  <c r="AD27" i="24"/>
  <c r="AC27" i="24"/>
  <c r="AC26" i="24"/>
  <c r="AB26" i="24"/>
  <c r="AB25" i="24"/>
  <c r="AA25" i="24"/>
  <c r="AA24" i="24"/>
  <c r="Z24" i="24"/>
  <c r="Z23" i="24"/>
  <c r="Y23" i="24"/>
  <c r="Y22" i="24"/>
  <c r="X22" i="24"/>
  <c r="X21" i="24"/>
  <c r="W21" i="24"/>
  <c r="W20" i="24"/>
  <c r="V20" i="24"/>
  <c r="V19" i="24"/>
  <c r="U19" i="24"/>
  <c r="U18" i="24"/>
  <c r="T18" i="24"/>
  <c r="T17" i="24"/>
  <c r="S17" i="24"/>
  <c r="S16" i="24"/>
  <c r="R16" i="24"/>
  <c r="R15" i="24"/>
  <c r="Q15" i="24"/>
  <c r="Q14" i="24"/>
  <c r="P14" i="24"/>
  <c r="P13" i="24"/>
  <c r="O13" i="24"/>
  <c r="O12" i="24"/>
  <c r="N12" i="24"/>
  <c r="N11" i="24"/>
  <c r="M11" i="24"/>
  <c r="M10" i="24"/>
  <c r="L10" i="24"/>
  <c r="L9" i="24"/>
  <c r="K9" i="24"/>
  <c r="K8" i="24"/>
  <c r="J8" i="24"/>
  <c r="J7" i="24"/>
  <c r="I7" i="24"/>
  <c r="I6" i="24"/>
  <c r="H6" i="24"/>
  <c r="H5" i="24"/>
  <c r="G5" i="24"/>
  <c r="G4" i="24"/>
  <c r="F4" i="24"/>
  <c r="D4" i="24"/>
  <c r="D5" i="24"/>
  <c r="D6" i="24"/>
  <c r="D7" i="24"/>
  <c r="D8" i="24"/>
  <c r="D9" i="24"/>
  <c r="D10" i="24"/>
  <c r="D11" i="24"/>
  <c r="D12" i="24"/>
  <c r="D13" i="24"/>
  <c r="D14" i="24"/>
  <c r="D15" i="24"/>
  <c r="D16" i="24"/>
  <c r="D17" i="24"/>
  <c r="D18" i="24"/>
  <c r="D19" i="24"/>
  <c r="D20" i="24"/>
  <c r="D21" i="24"/>
  <c r="D22" i="24"/>
  <c r="D23" i="24"/>
  <c r="D24" i="24"/>
  <c r="D25" i="24"/>
  <c r="D26" i="24"/>
  <c r="D27" i="24"/>
  <c r="D28" i="24"/>
  <c r="F3" i="24"/>
  <c r="E3" i="24"/>
  <c r="AK45" i="24"/>
  <c r="AM45" i="24"/>
  <c r="A47" i="7"/>
  <c r="A48" i="7"/>
  <c r="A49" i="7"/>
  <c r="A50" i="7"/>
  <c r="A51" i="7"/>
  <c r="A52" i="7"/>
  <c r="A53" i="7"/>
  <c r="A54" i="7"/>
  <c r="A55" i="7"/>
  <c r="A56" i="7"/>
  <c r="A57" i="7"/>
  <c r="D45" i="7"/>
</calcChain>
</file>

<file path=xl/sharedStrings.xml><?xml version="1.0" encoding="utf-8"?>
<sst xmlns="http://schemas.openxmlformats.org/spreadsheetml/2006/main" count="432" uniqueCount="137">
  <si>
    <t>Direction of Change</t>
  </si>
  <si>
    <t>Short Name</t>
  </si>
  <si>
    <t>Relative Importance</t>
  </si>
  <si>
    <t>Engineering Characteristics</t>
  </si>
  <si>
    <t>↑</t>
  </si>
  <si>
    <t>↓</t>
  </si>
  <si>
    <t>A</t>
  </si>
  <si>
    <t>B</t>
  </si>
  <si>
    <t>C</t>
  </si>
  <si>
    <t>Competitor Legend</t>
  </si>
  <si>
    <t>Measurement Units</t>
  </si>
  <si>
    <t>Competitor Name B</t>
  </si>
  <si>
    <t>Competitor Name C</t>
  </si>
  <si>
    <t>Techincal Difficulty (1 Low, 5 High)</t>
  </si>
  <si>
    <t>Imputed Importance</t>
  </si>
  <si>
    <t>Estimated Cost (1 Low, 5 High)</t>
  </si>
  <si>
    <t>Targets</t>
  </si>
  <si>
    <t>Project Title</t>
  </si>
  <si>
    <t>Developed by</t>
  </si>
  <si>
    <t>Last Updated</t>
  </si>
  <si>
    <t>ID</t>
  </si>
  <si>
    <t>Coolness</t>
  </si>
  <si>
    <t>Full Attribute/Goal/Add'l Info</t>
  </si>
  <si>
    <t>Performance Measures / Customer Attributes</t>
  </si>
  <si>
    <t>Customer Perception / Performance Scores</t>
  </si>
  <si>
    <t>Normalized &amp; Unweighted</t>
  </si>
  <si>
    <t>Normalized &amp; Weighted</t>
  </si>
  <si>
    <t># &amp; variety of sensors that can be accommodated</t>
  </si>
  <si>
    <t>Mean time between failures</t>
  </si>
  <si>
    <t>Mean time to repair</t>
  </si>
  <si>
    <t>Time to accomplish tasks</t>
  </si>
  <si>
    <t>Navigation</t>
  </si>
  <si>
    <t>Structural integrity</t>
  </si>
  <si>
    <t>Runtime</t>
  </si>
  <si>
    <t>Maximum payload</t>
  </si>
  <si>
    <t xml:space="preserve">Sensor loadout accommodations </t>
  </si>
  <si>
    <t>Time to switch sensor loadouts</t>
  </si>
  <si>
    <t>Robustness</t>
  </si>
  <si>
    <t>Maintenance</t>
  </si>
  <si>
    <t>Safety</t>
  </si>
  <si>
    <t>Measurement accuracy</t>
  </si>
  <si>
    <t>A(low)</t>
  </si>
  <si>
    <t>A(high)</t>
  </si>
  <si>
    <t>Maximum Speed</t>
  </si>
  <si>
    <t>CPU</t>
  </si>
  <si>
    <t>Number of Sensor Ports Type A</t>
  </si>
  <si>
    <t>Number of Sensor Ports Type C</t>
  </si>
  <si>
    <t>Number of Sensor Ports Type B</t>
  </si>
  <si>
    <t>Battery Capacity</t>
  </si>
  <si>
    <t>Sensor Bay Size</t>
  </si>
  <si>
    <t>Max Payload Weight</t>
  </si>
  <si>
    <t>Max Payload Size</t>
  </si>
  <si>
    <t>Path Planning Frequency</t>
  </si>
  <si>
    <t>Area Map Precision</t>
  </si>
  <si>
    <t># Microcontrollers</t>
  </si>
  <si>
    <t>Frame Strength</t>
  </si>
  <si>
    <t>Manufacture Time</t>
  </si>
  <si>
    <t>Assembly Time</t>
  </si>
  <si>
    <t>Initialization &amp; Calibration Time</t>
  </si>
  <si>
    <t>(External) Requirement Thresholds</t>
  </si>
  <si>
    <t>Maximum Acceleration</t>
  </si>
  <si>
    <t>Controls / Path Following Accuracy</t>
  </si>
  <si>
    <t>Electrical Parts Costs</t>
  </si>
  <si>
    <t>Positive Imputed Importance</t>
  </si>
  <si>
    <t>Negative Imputed Importance</t>
  </si>
  <si>
    <t>How long can it run between battery charges</t>
  </si>
  <si>
    <t>Size &amp; weight</t>
  </si>
  <si>
    <t>Accuracy, time, opt route plan, uncertainty handle</t>
  </si>
  <si>
    <t>Ability to get good, useful data readings</t>
  </si>
  <si>
    <t>Structural Repair Costs</t>
  </si>
  <si>
    <t>Electrical Repair  Costs</t>
  </si>
  <si>
    <t>-1/1</t>
  </si>
  <si>
    <t>-2/2</t>
  </si>
  <si>
    <t>-2/1</t>
  </si>
  <si>
    <t>Structural Material &amp; Parts Costs</t>
  </si>
  <si>
    <t>0/1</t>
  </si>
  <si>
    <t>1/0</t>
  </si>
  <si>
    <t>Navigation Sensors Quality</t>
  </si>
  <si>
    <t>Sensor Filter Quality</t>
  </si>
  <si>
    <t>Path Planning Quality</t>
  </si>
  <si>
    <t>Controls Quality</t>
  </si>
  <si>
    <t>m/s</t>
  </si>
  <si>
    <t>Ghz</t>
  </si>
  <si>
    <t>#</t>
  </si>
  <si>
    <t>T.U1</t>
  </si>
  <si>
    <t>T.U2</t>
  </si>
  <si>
    <t>T.U3</t>
  </si>
  <si>
    <t>T.U4</t>
  </si>
  <si>
    <t>T.U5</t>
  </si>
  <si>
    <t>T.U6</t>
  </si>
  <si>
    <t>T.U7</t>
  </si>
  <si>
    <t>$</t>
  </si>
  <si>
    <t>min</t>
  </si>
  <si>
    <t>N</t>
  </si>
  <si>
    <t>kg</t>
  </si>
  <si>
    <t>Amp-hr</t>
  </si>
  <si>
    <r>
      <t>m/s</t>
    </r>
    <r>
      <rPr>
        <vertAlign val="superscript"/>
        <sz val="9"/>
        <color theme="1"/>
        <rFont val="Calibri"/>
        <family val="2"/>
        <scheme val="minor"/>
      </rPr>
      <t>2</t>
    </r>
  </si>
  <si>
    <r>
      <t>m</t>
    </r>
    <r>
      <rPr>
        <vertAlign val="superscript"/>
        <sz val="9"/>
        <color theme="1"/>
        <rFont val="Calibri"/>
        <family val="2"/>
        <scheme val="minor"/>
      </rPr>
      <t>3</t>
    </r>
  </si>
  <si>
    <t>N/A</t>
  </si>
  <si>
    <t>hr</t>
  </si>
  <si>
    <t>TBD</t>
  </si>
  <si>
    <t xml:space="preserve">Robotic Vehicle </t>
  </si>
  <si>
    <t>The Cornell Cup Team, advisor: Dr. David R. Schneider, drs44@cornell.edu</t>
  </si>
  <si>
    <t>A(target)</t>
  </si>
  <si>
    <t xml:space="preserve"> </t>
  </si>
  <si>
    <t xml:space="preserve"> Cornell University College of Engineering</t>
  </si>
  <si>
    <t>Template and Sample</t>
  </si>
  <si>
    <t>Instructions:</t>
  </si>
  <si>
    <t xml:space="preserve">Use the Sample tab to help you through process.  </t>
  </si>
  <si>
    <t>To submit this assignment, please refer to the instructions in the course.</t>
  </si>
  <si>
    <t>CESYS525: Implementing the Quality Function Deployment Method</t>
  </si>
  <si>
    <t xml:space="preserve">House of Quality (QFD) </t>
  </si>
  <si>
    <t xml:space="preserve">Use this template to create your own House of Quality (QFD) to define key parameters and show the impact of each parameter. Also use your House of Quality to provide benchmarks against competitors,  to determine intial targets for design parameters, and to develop guidelines for resource allocations that supports those targets. </t>
  </si>
  <si>
    <t xml:space="preserve">  </t>
  </si>
  <si>
    <t xml:space="preserve">Example Engineering Characteristics Explanations: </t>
  </si>
  <si>
    <t xml:space="preserve">If you’re unfamiliar with robotics or uncertain about the meaning of any of the engineering characteristics, below is some basic background on the engineering characteristics to help you better understand the example. </t>
  </si>
  <si>
    <r>
      <t xml:space="preserve">• </t>
    </r>
    <r>
      <rPr>
        <b/>
        <sz val="12"/>
        <color theme="1"/>
        <rFont val="Arial"/>
        <family val="2"/>
      </rPr>
      <t>Maximum Speed</t>
    </r>
    <r>
      <rPr>
        <sz val="12"/>
        <color theme="1"/>
        <rFont val="Arial"/>
        <family val="2"/>
      </rPr>
      <t xml:space="preserve"> is how fast the robot can travel. </t>
    </r>
    <r>
      <rPr>
        <b/>
        <sz val="12"/>
        <color theme="1"/>
        <rFont val="Arial"/>
        <family val="2"/>
      </rPr>
      <t>Maximum Acceleration</t>
    </r>
    <r>
      <rPr>
        <sz val="12"/>
        <color theme="1"/>
        <rFont val="Arial"/>
        <family val="2"/>
      </rPr>
      <t xml:space="preserve"> is how quickly the robot can achieve that speed from a stopped position. </t>
    </r>
    <r>
      <rPr>
        <b/>
        <sz val="12"/>
        <color theme="1"/>
        <rFont val="Arial"/>
        <family val="2"/>
      </rPr>
      <t xml:space="preserve">Maximum Acceleration </t>
    </r>
    <r>
      <rPr>
        <sz val="12"/>
        <color theme="1"/>
        <rFont val="Arial"/>
        <family val="2"/>
      </rPr>
      <t>also relates to how quickly the robot may be able to change direction.</t>
    </r>
  </si>
  <si>
    <r>
      <t xml:space="preserve">• </t>
    </r>
    <r>
      <rPr>
        <b/>
        <sz val="12"/>
        <color theme="1"/>
        <rFont val="Arial"/>
        <family val="2"/>
      </rPr>
      <t>Frame Strength</t>
    </r>
    <r>
      <rPr>
        <sz val="12"/>
        <color theme="1"/>
        <rFont val="Arial"/>
        <family val="2"/>
      </rPr>
      <t xml:space="preserve"> refers to the amount of force the robot can withstand before enough damage has been done to affect the robot’s performance.</t>
    </r>
  </si>
  <si>
    <r>
      <t xml:space="preserve">• </t>
    </r>
    <r>
      <rPr>
        <b/>
        <sz val="12"/>
        <color theme="1"/>
        <rFont val="Arial"/>
        <family val="2"/>
      </rPr>
      <t>Max Payload Weight</t>
    </r>
    <r>
      <rPr>
        <sz val="12"/>
        <color theme="1"/>
        <rFont val="Arial"/>
        <family val="2"/>
      </rPr>
      <t xml:space="preserve"> refers to the maximum amount of weight in addition to that of the robot that can be carried without altering the robot’s performance to be outside of its requirements. </t>
    </r>
    <r>
      <rPr>
        <b/>
        <sz val="12"/>
        <color theme="1"/>
        <rFont val="Arial"/>
        <family val="2"/>
      </rPr>
      <t>Max Payload Size</t>
    </r>
    <r>
      <rPr>
        <sz val="12"/>
        <color theme="1"/>
        <rFont val="Arial"/>
        <family val="2"/>
      </rPr>
      <t xml:space="preserve"> refers to the space available to securely carry a payload.</t>
    </r>
    <r>
      <rPr>
        <b/>
        <sz val="12"/>
        <color theme="1"/>
        <rFont val="Arial"/>
        <family val="2"/>
      </rPr>
      <t xml:space="preserve"> Sensor Bay Size</t>
    </r>
    <r>
      <rPr>
        <sz val="12"/>
        <color theme="1"/>
        <rFont val="Arial"/>
        <family val="2"/>
      </rPr>
      <t xml:space="preserve"> refers to the space, separate from the payload space, that is dedicated to accommodating additional potential on-board sensors. </t>
    </r>
  </si>
  <si>
    <r>
      <t xml:space="preserve">• </t>
    </r>
    <r>
      <rPr>
        <b/>
        <sz val="12"/>
        <color theme="1"/>
        <rFont val="Arial"/>
        <family val="2"/>
      </rPr>
      <t xml:space="preserve">Battery Capacity </t>
    </r>
    <r>
      <rPr>
        <sz val="12"/>
        <color theme="1"/>
        <rFont val="Arial"/>
        <family val="2"/>
      </rPr>
      <t>refers to the size and energy storage (which are proportionally related) of the on-board batteries.</t>
    </r>
  </si>
  <si>
    <r>
      <t>•</t>
    </r>
    <r>
      <rPr>
        <b/>
        <sz val="12"/>
        <color theme="1"/>
        <rFont val="Arial"/>
        <family val="2"/>
      </rPr>
      <t xml:space="preserve"> Initialization &amp; Calibration Time</t>
    </r>
    <r>
      <rPr>
        <sz val="12"/>
        <color theme="1"/>
        <rFont val="Arial"/>
        <family val="2"/>
      </rPr>
      <t xml:space="preserve"> refers to the time it takes to prepare the robot and all of its sensors, algorithms, etc. for use when brought into new operating conditions or otherwise has been repaired, significantly modified, or reset.</t>
    </r>
  </si>
  <si>
    <r>
      <t>•</t>
    </r>
    <r>
      <rPr>
        <b/>
        <sz val="12"/>
        <color theme="1"/>
        <rFont val="Arial"/>
        <family val="2"/>
      </rPr>
      <t xml:space="preserve"> Assembly Time</t>
    </r>
    <r>
      <rPr>
        <sz val="12"/>
        <color theme="1"/>
        <rFont val="Arial"/>
        <family val="2"/>
      </rPr>
      <t xml:space="preserve"> is the amount of time it takes to put the robot together for the first time. </t>
    </r>
    <r>
      <rPr>
        <b/>
        <sz val="12"/>
        <color theme="1"/>
        <rFont val="Arial"/>
        <family val="2"/>
      </rPr>
      <t>Manufacturing Time</t>
    </r>
    <r>
      <rPr>
        <sz val="12"/>
        <color theme="1"/>
        <rFont val="Arial"/>
        <family val="2"/>
      </rPr>
      <t xml:space="preserve"> is the amount of time it takes to machine, construct, and otherwise ready all of the components for the robot to be put together. </t>
    </r>
  </si>
  <si>
    <r>
      <t xml:space="preserve">• </t>
    </r>
    <r>
      <rPr>
        <b/>
        <sz val="12"/>
        <color theme="1"/>
        <rFont val="Arial"/>
        <family val="2"/>
      </rPr>
      <t>Path Planning Quality</t>
    </r>
    <r>
      <rPr>
        <sz val="12"/>
        <color theme="1"/>
        <rFont val="Arial"/>
        <family val="2"/>
      </rPr>
      <t xml:space="preserve"> is how good of a path does one create, where goodness could be defined by criteria such as minimizing the path length’s distance or maintaining a safe distance from certain obstacles. </t>
    </r>
    <r>
      <rPr>
        <b/>
        <sz val="12"/>
        <color theme="1"/>
        <rFont val="Arial"/>
        <family val="2"/>
      </rPr>
      <t>Control / Path Following Accuracy</t>
    </r>
    <r>
      <rPr>
        <sz val="12"/>
        <color theme="1"/>
        <rFont val="Arial"/>
        <family val="2"/>
      </rPr>
      <t xml:space="preserve"> is how well do you follow the path you have created, independent of the speed you are travelling along the path. </t>
    </r>
    <r>
      <rPr>
        <b/>
        <sz val="12"/>
        <color theme="1"/>
        <rFont val="Arial"/>
        <family val="2"/>
      </rPr>
      <t>Controls Quality</t>
    </r>
    <r>
      <rPr>
        <sz val="12"/>
        <color theme="1"/>
        <rFont val="Arial"/>
        <family val="2"/>
      </rPr>
      <t xml:space="preserve"> is related to Control / Path Following Accuracy but Controls Quality refers to how well your system may be able to react to quick changes in commands, or maintain a desired output disturbances (e.g. keep going straight when going over a bump)</t>
    </r>
  </si>
  <si>
    <r>
      <t xml:space="preserve">• </t>
    </r>
    <r>
      <rPr>
        <b/>
        <sz val="12"/>
        <color theme="1"/>
        <rFont val="Arial"/>
        <family val="2"/>
      </rPr>
      <t>Sensor Port Type</t>
    </r>
    <r>
      <rPr>
        <sz val="12"/>
        <color theme="1"/>
        <rFont val="Arial"/>
        <family val="2"/>
      </rPr>
      <t xml:space="preserve"> refers to the idea that different sensors have different connection requirements. Some sensors may require more input/output pins on a microcontroller, some may require specific communication protocols, etc. For this example, the QFD is considering 3 different kinds of sets of sensors requirements. The details for each set is not important for this example, but it is worthwhile to recognize that each sensor type may affect the performance criteria differently.</t>
    </r>
  </si>
  <si>
    <r>
      <t xml:space="preserve">• </t>
    </r>
    <r>
      <rPr>
        <b/>
        <sz val="12"/>
        <color theme="1"/>
        <rFont val="Arial"/>
        <family val="2"/>
      </rPr>
      <t xml:space="preserve">Navigation Sensor Quality </t>
    </r>
    <r>
      <rPr>
        <sz val="12"/>
        <color theme="1"/>
        <rFont val="Arial"/>
        <family val="2"/>
      </rPr>
      <t xml:space="preserve">relates to how accurately the robot can the detect its surroundings. As the quality of these sensors increase, it typically means that the sensors are larger and/or more numerous and also require more computational support to operate and interpret. </t>
    </r>
  </si>
  <si>
    <r>
      <t xml:space="preserve">• </t>
    </r>
    <r>
      <rPr>
        <b/>
        <sz val="12"/>
        <color theme="1"/>
        <rFont val="Arial"/>
        <family val="2"/>
      </rPr>
      <t xml:space="preserve">Sensor Filter Quality </t>
    </r>
    <r>
      <rPr>
        <sz val="12"/>
        <color theme="1"/>
        <rFont val="Arial"/>
        <family val="2"/>
      </rPr>
      <t xml:space="preserve">is a measure for how much processing the raw sensor data undergoes. Typically, the more filtering the better the quality (i.e. the more useful &amp; reliable) the resulting processed data is. There is often a diminishing return for the amount of effort put into the sensor filtering and the quality of the resulting processed data, i.e. it’s often easy to filter away some of the larger noise but to get better accuracy it takes significant effort to tune the filters and/or develop algorithms to refine sets of data. </t>
    </r>
  </si>
  <si>
    <r>
      <t xml:space="preserve">• The </t>
    </r>
    <r>
      <rPr>
        <b/>
        <sz val="12"/>
        <color theme="1"/>
        <rFont val="Arial"/>
        <family val="2"/>
      </rPr>
      <t>CPU</t>
    </r>
    <r>
      <rPr>
        <sz val="12"/>
        <color theme="1"/>
        <rFont val="Arial"/>
        <family val="2"/>
      </rPr>
      <t xml:space="preserve"> is the main processing unit which handles many of the more complex computations such as interpreting the sensor data and running the more complex algorithms like the path planning and possibly some of the higher level controls. </t>
    </r>
    <r>
      <rPr>
        <b/>
        <sz val="12"/>
        <color theme="1"/>
        <rFont val="Arial"/>
        <family val="2"/>
      </rPr>
      <t>Microcontrollers</t>
    </r>
    <r>
      <rPr>
        <sz val="12"/>
        <color theme="1"/>
        <rFont val="Arial"/>
        <family val="2"/>
      </rPr>
      <t xml:space="preserve"> handle simpler computational tasks and the direct input and output commands to other components, such as reading in the sensor data (example of an input), or aiding in sending of the proper voltage to motors so they will actually move (example of an output). Some microcontrollers may be able to do some initial filtering of sensor readings to improve the value of the sensor data. Microcontrollers may also run some simpler lower level controls programs such as helping to make sure the motor wheels are spinning at the desired speed. Determining that desired speed or what to do with those improved sensor readings is handled more often by a CPU.</t>
    </r>
  </si>
  <si>
    <t>Performance Criteria (or Measures) / Customer Attributes</t>
  </si>
  <si>
    <t>Direction of Change   ↑  ↓</t>
  </si>
  <si>
    <t>As the vehicle moves, new sensor information is brought in to update the map and the process repeats itself.</t>
  </si>
  <si>
    <t>The operation begins with the vehicle getting a command to go to a new destination (the star) and operate its payload and navigation sensors along the way.</t>
  </si>
  <si>
    <t>This map is then used by a path planning algorithm to determine a route for the vehicle to travel from its current location to the desired destination.</t>
  </si>
  <si>
    <t>The vehicle then runs a low level controls algorithm to create commands for the vehicle’s motors to drive the vehicle along the calculated path.</t>
  </si>
  <si>
    <t>To perform this task, the vehicle has a suite of on-board navigation sensors that help it to estimate the world around it,</t>
  </si>
  <si>
    <t>and populate a local area estimate “map”, i.e. a grid that says how safe it is to travel in each cell.</t>
  </si>
  <si>
    <t>ENGINEERING CHARACTERISTICS DESCRIPTIONS</t>
  </si>
  <si>
    <t>From this description, it becomes easier to notice some potential engineering characteristics. Some of the more obvious ones are maximum speed, sensor accuracy and how good our system is at interpreting the sensor data into something meaningful. Going further, the frequency at which the map is updated, the frequency the path planning algorithm is re-run to account for any map updates or new destination commands, and how often adjustments are made to the motor commands are all characteristics that could have significant impacts but may not have been ones we would have thought of at first. Similarly the precision and accuracy of these last three aspects will also have a significant performance impact, and all three may also vary depending upon how we design our system.
Other aspects of our system in the list include that our vehicle might have different kinds of sensor ports, and a different number of each type. To operate those sensors we might need different microcontrollers (smaller, possibly more specialized electronics boards) and a main computer onboard the vehicle. In the list below “quality” is a general term used where the higher quality an engineering characteristic is made, the more it is assumed to provide better results, but may take more computational resources or require fancier components to operate.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</si>
</sst>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sz val="11"/>
      <color theme="0" tint="-4.9989318521683403E-2"/>
      <name val="Calibri"/>
      <family val="2"/>
      <scheme val="minor"/>
    </font>
    <font>
      <sz val="11"/>
      <color theme="1"/>
      <name val="Calibri"/>
      <family val="2"/>
      <scheme val="minor"/>
    </font>
    <font>
      <sz val="9"/>
      <color theme="1"/>
      <name val="Calibri"/>
      <family val="2"/>
      <scheme val="minor"/>
    </font>
    <font>
      <vertAlign val="superscript"/>
      <sz val="9"/>
      <color theme="1"/>
      <name val="Calibri"/>
      <family val="2"/>
      <scheme val="minor"/>
    </font>
    <font>
      <sz val="10"/>
      <color rgb="FF000000"/>
      <name val="Arial"/>
      <family val="2"/>
    </font>
    <font>
      <sz val="10"/>
      <name val="Arial"/>
      <family val="2"/>
    </font>
    <font>
      <b/>
      <sz val="18"/>
      <color rgb="FF000000"/>
      <name val="Arial"/>
      <family val="2"/>
    </font>
    <font>
      <b/>
      <sz val="16"/>
      <color rgb="FF000000"/>
      <name val="Arial"/>
      <family val="2"/>
    </font>
    <font>
      <b/>
      <sz val="14"/>
      <color rgb="FF000000"/>
      <name val="Arial"/>
      <family val="2"/>
    </font>
    <font>
      <sz val="14"/>
      <color rgb="FF000000"/>
      <name val="Arial"/>
      <family val="2"/>
    </font>
    <font>
      <b/>
      <i/>
      <sz val="14"/>
      <color rgb="FF000000"/>
      <name val="Arial"/>
      <family val="2"/>
    </font>
    <font>
      <sz val="14"/>
      <color rgb="FF000000"/>
      <name val="Arial"/>
      <family val="2"/>
    </font>
    <font>
      <sz val="10"/>
      <color rgb="FF000000"/>
      <name val="Arial"/>
      <family val="2"/>
    </font>
    <font>
      <sz val="12"/>
      <color theme="1"/>
      <name val="Arial"/>
      <family val="2"/>
    </font>
    <font>
      <b/>
      <sz val="16"/>
      <color theme="1"/>
      <name val="Arial"/>
      <family val="2"/>
    </font>
    <font>
      <b/>
      <sz val="12"/>
      <color theme="1"/>
      <name val="Arial"/>
      <family val="2"/>
    </font>
  </fonts>
  <fills count="3">
    <fill>
      <patternFill patternType="none"/>
    </fill>
    <fill>
      <patternFill patternType="gray125"/>
    </fill>
    <fill>
      <patternFill patternType="solid">
        <fgColor theme="0" tint="-4.9989318521683403E-2"/>
        <bgColor indexed="64"/>
      </patternFill>
    </fill>
  </fills>
  <borders count="4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right/>
      <top style="medium">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diagonal/>
    </border>
    <border>
      <left style="thin">
        <color auto="1"/>
      </left>
      <right/>
      <top style="medium">
        <color auto="1"/>
      </top>
      <bottom style="thin">
        <color auto="1"/>
      </bottom>
      <diagonal/>
    </border>
  </borders>
  <cellStyleXfs count="2">
    <xf numFmtId="0" fontId="0" fillId="0" borderId="0"/>
    <xf numFmtId="9" fontId="5" fillId="0" borderId="0" applyFont="0" applyFill="0" applyBorder="0" applyAlignment="0" applyProtection="0"/>
  </cellStyleXfs>
  <cellXfs count="159">
    <xf numFmtId="0" fontId="0" fillId="0" borderId="0" xfId="0"/>
    <xf numFmtId="0" fontId="0" fillId="0" borderId="0" xfId="0" applyAlignment="1">
      <alignment horizontal="right"/>
    </xf>
    <xf numFmtId="0" fontId="1" fillId="0" borderId="0" xfId="0" applyFont="1"/>
    <xf numFmtId="0" fontId="0" fillId="0" borderId="0" xfId="0" applyAlignment="1">
      <alignment horizontal="center"/>
    </xf>
    <xf numFmtId="0" fontId="0" fillId="2" borderId="0" xfId="0" applyFill="1"/>
    <xf numFmtId="0" fontId="2" fillId="0" borderId="0" xfId="0" applyFont="1" applyAlignment="1">
      <alignment horizontal="right"/>
    </xf>
    <xf numFmtId="0" fontId="0" fillId="0" borderId="0" xfId="0" quotePrefix="1" applyAlignment="1">
      <alignment horizontal="center"/>
    </xf>
    <xf numFmtId="0" fontId="0" fillId="0" borderId="1" xfId="0" applyBorder="1"/>
    <xf numFmtId="0" fontId="0" fillId="0" borderId="1" xfId="0" applyBorder="1" applyAlignment="1">
      <alignment horizontal="center"/>
    </xf>
    <xf numFmtId="0" fontId="0" fillId="0" borderId="6" xfId="0" applyBorder="1"/>
    <xf numFmtId="0" fontId="0" fillId="0" borderId="8" xfId="0" applyBorder="1"/>
    <xf numFmtId="0" fontId="0" fillId="0" borderId="9" xfId="0" applyBorder="1"/>
    <xf numFmtId="0" fontId="0" fillId="0" borderId="5" xfId="0" applyBorder="1" applyAlignment="1">
      <alignment horizontal="center"/>
    </xf>
    <xf numFmtId="0" fontId="0" fillId="0" borderId="17" xfId="0" applyBorder="1"/>
    <xf numFmtId="0" fontId="0" fillId="0" borderId="18" xfId="0" applyBorder="1"/>
    <xf numFmtId="0" fontId="2" fillId="0" borderId="0" xfId="0" applyFont="1" applyBorder="1" applyAlignment="1">
      <alignment wrapText="1"/>
    </xf>
    <xf numFmtId="0" fontId="0" fillId="0" borderId="5" xfId="0" applyFill="1" applyBorder="1"/>
    <xf numFmtId="0" fontId="0" fillId="0" borderId="0" xfId="0" applyFill="1" applyBorder="1"/>
    <xf numFmtId="0" fontId="0" fillId="0" borderId="16" xfId="0" applyFill="1" applyBorder="1"/>
    <xf numFmtId="0" fontId="0" fillId="0" borderId="1" xfId="0" applyFill="1" applyBorder="1"/>
    <xf numFmtId="0" fontId="0" fillId="0" borderId="20" xfId="0" applyFill="1" applyBorder="1"/>
    <xf numFmtId="0" fontId="0" fillId="0" borderId="21" xfId="0" applyFill="1" applyBorder="1"/>
    <xf numFmtId="0" fontId="0" fillId="0" borderId="23" xfId="0" applyFill="1" applyBorder="1"/>
    <xf numFmtId="0" fontId="0" fillId="0" borderId="27" xfId="0" applyBorder="1" applyAlignment="1">
      <alignment horizontal="center"/>
    </xf>
    <xf numFmtId="0" fontId="0" fillId="0" borderId="27" xfId="0" applyBorder="1"/>
    <xf numFmtId="0" fontId="2" fillId="0" borderId="28" xfId="0" applyFont="1" applyBorder="1"/>
    <xf numFmtId="0" fontId="0" fillId="0" borderId="0" xfId="0" applyBorder="1"/>
    <xf numFmtId="0" fontId="0" fillId="0" borderId="25" xfId="0" applyBorder="1"/>
    <xf numFmtId="0" fontId="0" fillId="0" borderId="29" xfId="0" applyBorder="1"/>
    <xf numFmtId="0" fontId="0" fillId="0" borderId="30" xfId="0" applyBorder="1"/>
    <xf numFmtId="0" fontId="0" fillId="0" borderId="31" xfId="0" applyBorder="1"/>
    <xf numFmtId="0" fontId="4" fillId="0" borderId="0" xfId="0" applyFont="1"/>
    <xf numFmtId="2" fontId="0" fillId="0" borderId="32" xfId="0" applyNumberFormat="1" applyBorder="1"/>
    <xf numFmtId="2" fontId="0" fillId="0" borderId="33" xfId="0" applyNumberFormat="1" applyBorder="1"/>
    <xf numFmtId="0" fontId="0" fillId="0" borderId="21" xfId="0" applyBorder="1"/>
    <xf numFmtId="0" fontId="0" fillId="0" borderId="34" xfId="0" applyFill="1" applyBorder="1"/>
    <xf numFmtId="0" fontId="0" fillId="0" borderId="35" xfId="0" applyFill="1" applyBorder="1"/>
    <xf numFmtId="0" fontId="0" fillId="0" borderId="28" xfId="0" applyFill="1" applyBorder="1"/>
    <xf numFmtId="0" fontId="0" fillId="0" borderId="1" xfId="0" applyBorder="1" applyAlignment="1">
      <alignment horizontal="right"/>
    </xf>
    <xf numFmtId="0" fontId="0" fillId="0" borderId="5" xfId="0" applyBorder="1" applyAlignment="1">
      <alignment horizontal="right"/>
    </xf>
    <xf numFmtId="0" fontId="0" fillId="0" borderId="33" xfId="0" applyFill="1" applyBorder="1"/>
    <xf numFmtId="1" fontId="0" fillId="0" borderId="1" xfId="0" applyNumberFormat="1" applyBorder="1" applyAlignment="1">
      <alignment horizontal="center"/>
    </xf>
    <xf numFmtId="0" fontId="0" fillId="0" borderId="37" xfId="0" applyBorder="1"/>
    <xf numFmtId="2" fontId="0" fillId="0" borderId="38" xfId="0" applyNumberFormat="1" applyBorder="1"/>
    <xf numFmtId="0" fontId="0" fillId="0" borderId="39" xfId="0" applyBorder="1"/>
    <xf numFmtId="1" fontId="5" fillId="0" borderId="1" xfId="1" applyNumberFormat="1" applyFont="1" applyBorder="1"/>
    <xf numFmtId="0" fontId="0" fillId="0" borderId="34" xfId="0" applyFont="1" applyBorder="1" applyAlignment="1">
      <alignment textRotation="90" wrapText="1"/>
    </xf>
    <xf numFmtId="0" fontId="0" fillId="0" borderId="28" xfId="0" applyFont="1" applyBorder="1" applyAlignment="1">
      <alignment textRotation="90" wrapText="1"/>
    </xf>
    <xf numFmtId="0" fontId="0" fillId="0" borderId="28" xfId="0" applyBorder="1" applyAlignment="1">
      <alignment textRotation="90"/>
    </xf>
    <xf numFmtId="0" fontId="0" fillId="0" borderId="35" xfId="0" applyBorder="1" applyAlignment="1">
      <alignment textRotation="90"/>
    </xf>
    <xf numFmtId="0" fontId="0" fillId="0" borderId="36" xfId="0" applyBorder="1" applyAlignment="1">
      <alignment textRotation="90"/>
    </xf>
    <xf numFmtId="1" fontId="0" fillId="0" borderId="20" xfId="0" quotePrefix="1" applyNumberForma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41" xfId="0" applyFont="1" applyBorder="1" applyAlignment="1">
      <alignment horizontal="center"/>
    </xf>
    <xf numFmtId="0" fontId="3" fillId="0" borderId="15" xfId="0" applyFont="1" applyBorder="1" applyAlignment="1">
      <alignment horizontal="center"/>
    </xf>
    <xf numFmtId="0" fontId="0" fillId="2" borderId="40" xfId="0" applyFill="1" applyBorder="1"/>
    <xf numFmtId="0" fontId="0" fillId="2" borderId="42" xfId="0" applyFill="1" applyBorder="1"/>
    <xf numFmtId="0" fontId="0" fillId="2" borderId="43" xfId="0" applyFill="1" applyBorder="1"/>
    <xf numFmtId="0" fontId="2" fillId="0" borderId="0" xfId="0" applyFont="1" applyAlignment="1">
      <alignment horizontal="left"/>
    </xf>
    <xf numFmtId="164" fontId="1" fillId="0" borderId="0" xfId="0" applyNumberFormat="1" applyFont="1"/>
    <xf numFmtId="1" fontId="0" fillId="0" borderId="24" xfId="0" applyNumberFormat="1" applyBorder="1" applyAlignment="1">
      <alignment horizontal="center"/>
    </xf>
    <xf numFmtId="1" fontId="0" fillId="0" borderId="20" xfId="0" applyNumberFormat="1" applyBorder="1" applyAlignment="1">
      <alignment horizontal="center"/>
    </xf>
    <xf numFmtId="1" fontId="0" fillId="0" borderId="5" xfId="0" applyNumberFormat="1" applyBorder="1" applyAlignment="1">
      <alignment horizontal="center"/>
    </xf>
    <xf numFmtId="1" fontId="0" fillId="0" borderId="34" xfId="0" applyNumberFormat="1" applyBorder="1" applyAlignment="1">
      <alignment horizontal="center"/>
    </xf>
    <xf numFmtId="1" fontId="0" fillId="0" borderId="28" xfId="0" applyNumberFormat="1" applyBorder="1" applyAlignment="1">
      <alignment horizontal="center"/>
    </xf>
    <xf numFmtId="0" fontId="0" fillId="0" borderId="5" xfId="0" quotePrefix="1" applyFill="1" applyBorder="1"/>
    <xf numFmtId="0" fontId="0" fillId="0" borderId="1" xfId="0" quotePrefix="1" applyBorder="1" applyAlignment="1">
      <alignment horizontal="right"/>
    </xf>
    <xf numFmtId="0" fontId="0" fillId="0" borderId="1" xfId="0" quotePrefix="1" applyFill="1" applyBorder="1"/>
    <xf numFmtId="0" fontId="0" fillId="2" borderId="25" xfId="0" applyFill="1" applyBorder="1" applyAlignment="1">
      <alignment horizontal="center"/>
    </xf>
    <xf numFmtId="0" fontId="0" fillId="2" borderId="22" xfId="0" applyFill="1" applyBorder="1" applyAlignment="1">
      <alignment horizontal="center"/>
    </xf>
    <xf numFmtId="0" fontId="0" fillId="2" borderId="19" xfId="0" applyFill="1" applyBorder="1" applyAlignment="1">
      <alignment horizontal="center"/>
    </xf>
    <xf numFmtId="0" fontId="0" fillId="2" borderId="12" xfId="0" applyFill="1" applyBorder="1" applyAlignment="1">
      <alignment horizontal="center"/>
    </xf>
    <xf numFmtId="2" fontId="0" fillId="0" borderId="1" xfId="0" applyNumberFormat="1" applyBorder="1"/>
    <xf numFmtId="0" fontId="6" fillId="0" borderId="3" xfId="0" applyFont="1" applyBorder="1"/>
    <xf numFmtId="0" fontId="6" fillId="0" borderId="4" xfId="0" applyFont="1" applyBorder="1" applyAlignment="1">
      <alignment wrapText="1"/>
    </xf>
    <xf numFmtId="1" fontId="5" fillId="0" borderId="6" xfId="1" applyNumberFormat="1" applyFont="1" applyBorder="1"/>
    <xf numFmtId="0" fontId="0" fillId="0" borderId="7" xfId="0" applyBorder="1" applyAlignment="1">
      <alignment horizontal="center"/>
    </xf>
    <xf numFmtId="0" fontId="0" fillId="0" borderId="8" xfId="0" applyBorder="1" applyAlignment="1">
      <alignment horizontal="center"/>
    </xf>
    <xf numFmtId="0" fontId="0" fillId="0" borderId="44" xfId="0" applyBorder="1" applyAlignment="1">
      <alignment horizontal="center"/>
    </xf>
    <xf numFmtId="1" fontId="0" fillId="0" borderId="22" xfId="0" applyNumberFormat="1" applyBorder="1" applyAlignment="1">
      <alignment horizontal="center"/>
    </xf>
    <xf numFmtId="1" fontId="0" fillId="0" borderId="27" xfId="0" applyNumberFormat="1" applyBorder="1" applyAlignment="1">
      <alignment horizontal="center"/>
    </xf>
    <xf numFmtId="1" fontId="0" fillId="0" borderId="45" xfId="0" applyNumberForma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8"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6" xfId="0" applyBorder="1" applyAlignment="1">
      <alignment horizontal="center"/>
    </xf>
    <xf numFmtId="0" fontId="0" fillId="0" borderId="45" xfId="0" applyBorder="1" applyAlignment="1">
      <alignment horizontal="center"/>
    </xf>
    <xf numFmtId="0" fontId="0" fillId="0" borderId="36" xfId="0" applyBorder="1" applyAlignment="1">
      <alignment horizontal="center"/>
    </xf>
    <xf numFmtId="164" fontId="0" fillId="0" borderId="1" xfId="0" applyNumberFormat="1" applyBorder="1"/>
    <xf numFmtId="164" fontId="0" fillId="0" borderId="2" xfId="0" applyNumberFormat="1" applyBorder="1"/>
    <xf numFmtId="164" fontId="0" fillId="0" borderId="3" xfId="0" applyNumberFormat="1" applyBorder="1"/>
    <xf numFmtId="164" fontId="0" fillId="0" borderId="4" xfId="0" applyNumberFormat="1" applyBorder="1"/>
    <xf numFmtId="164" fontId="0" fillId="0" borderId="5" xfId="0" applyNumberFormat="1" applyBorder="1"/>
    <xf numFmtId="164" fontId="0" fillId="0" borderId="6" xfId="0" applyNumberFormat="1" applyBorder="1"/>
    <xf numFmtId="164" fontId="0" fillId="0" borderId="7" xfId="0" applyNumberFormat="1" applyBorder="1"/>
    <xf numFmtId="164" fontId="0" fillId="0" borderId="8" xfId="0" applyNumberFormat="1" applyBorder="1"/>
    <xf numFmtId="164" fontId="0" fillId="0" borderId="9" xfId="0" applyNumberFormat="1" applyBorder="1"/>
    <xf numFmtId="0" fontId="0" fillId="0" borderId="0" xfId="0" applyBorder="1" applyAlignment="1">
      <alignment horizontal="center"/>
    </xf>
    <xf numFmtId="0" fontId="0" fillId="0" borderId="0" xfId="0" applyFill="1"/>
    <xf numFmtId="0" fontId="0" fillId="0" borderId="1" xfId="0" applyFill="1" applyBorder="1" applyAlignment="1">
      <alignment horizontal="right"/>
    </xf>
    <xf numFmtId="0" fontId="0" fillId="0" borderId="19" xfId="0" applyFill="1" applyBorder="1" applyAlignment="1">
      <alignment horizontal="center"/>
    </xf>
    <xf numFmtId="14" fontId="0" fillId="0" borderId="0" xfId="0" applyNumberFormat="1" applyFont="1" applyAlignment="1">
      <alignment horizontal="left"/>
    </xf>
    <xf numFmtId="0" fontId="0" fillId="0" borderId="0" xfId="0" applyFill="1" applyBorder="1" applyAlignment="1">
      <alignment horizontal="center"/>
    </xf>
    <xf numFmtId="0" fontId="0" fillId="0" borderId="28" xfId="0" applyBorder="1" applyAlignment="1">
      <alignment horizontal="center" textRotation="90"/>
    </xf>
    <xf numFmtId="0" fontId="0" fillId="0" borderId="34" xfId="0" applyFont="1" applyBorder="1" applyAlignment="1">
      <alignment horizontal="center" textRotation="90" wrapText="1"/>
    </xf>
    <xf numFmtId="0" fontId="0" fillId="0" borderId="28" xfId="0" applyFont="1" applyBorder="1" applyAlignment="1">
      <alignment horizontal="center" textRotation="90" wrapText="1"/>
    </xf>
    <xf numFmtId="0" fontId="0" fillId="0" borderId="35" xfId="0" applyBorder="1" applyAlignment="1">
      <alignment horizontal="center" textRotation="90"/>
    </xf>
    <xf numFmtId="0" fontId="0" fillId="0" borderId="36" xfId="0" applyBorder="1" applyAlignment="1">
      <alignment horizontal="center" textRotation="90"/>
    </xf>
    <xf numFmtId="0" fontId="1" fillId="0" borderId="1" xfId="0" applyFont="1" applyBorder="1"/>
    <xf numFmtId="0" fontId="1" fillId="0" borderId="6" xfId="0" applyFont="1" applyBorder="1"/>
    <xf numFmtId="0" fontId="0" fillId="0" borderId="38" xfId="0" applyBorder="1" applyAlignment="1">
      <alignment horizontal="center"/>
    </xf>
    <xf numFmtId="0" fontId="9" fillId="0" borderId="0" xfId="0" applyFont="1" applyAlignment="1"/>
    <xf numFmtId="0" fontId="0" fillId="0" borderId="0" xfId="0" applyFont="1" applyAlignment="1"/>
    <xf numFmtId="0" fontId="10" fillId="0" borderId="0" xfId="0" applyFont="1" applyBorder="1" applyAlignment="1"/>
    <xf numFmtId="0" fontId="9" fillId="0" borderId="0" xfId="0" applyFont="1" applyBorder="1" applyAlignment="1"/>
    <xf numFmtId="0" fontId="11" fillId="0" borderId="0" xfId="0" applyFont="1" applyBorder="1" applyAlignment="1"/>
    <xf numFmtId="0" fontId="12" fillId="0" borderId="0" xfId="0" applyFont="1" applyBorder="1" applyAlignment="1"/>
    <xf numFmtId="0" fontId="14" fillId="0" borderId="0" xfId="0" applyFont="1" applyBorder="1" applyAlignment="1"/>
    <xf numFmtId="0" fontId="0" fillId="0" borderId="0" xfId="0"/>
    <xf numFmtId="0" fontId="0" fillId="0" borderId="1" xfId="0" applyBorder="1"/>
    <xf numFmtId="0" fontId="0" fillId="0" borderId="6" xfId="0" applyBorder="1"/>
    <xf numFmtId="0" fontId="0" fillId="0" borderId="8" xfId="0" applyBorder="1"/>
    <xf numFmtId="0" fontId="0" fillId="0" borderId="9" xfId="0" applyBorder="1"/>
    <xf numFmtId="1" fontId="5" fillId="0" borderId="1" xfId="1" applyNumberFormat="1" applyFont="1" applyBorder="1"/>
    <xf numFmtId="2" fontId="0" fillId="0" borderId="1" xfId="0" applyNumberFormat="1" applyBorder="1"/>
    <xf numFmtId="0" fontId="6" fillId="0" borderId="3" xfId="0" applyFont="1" applyBorder="1"/>
    <xf numFmtId="0" fontId="6" fillId="0" borderId="4" xfId="0" applyFont="1" applyBorder="1" applyAlignment="1">
      <alignment wrapText="1"/>
    </xf>
    <xf numFmtId="1" fontId="5" fillId="0" borderId="6" xfId="1" applyNumberFormat="1" applyFont="1" applyBorder="1"/>
    <xf numFmtId="0" fontId="1" fillId="0" borderId="1" xfId="0" applyFont="1" applyBorder="1"/>
    <xf numFmtId="0" fontId="1" fillId="0" borderId="6" xfId="0" applyFont="1" applyBorder="1"/>
    <xf numFmtId="0" fontId="0" fillId="0" borderId="0" xfId="0" applyAlignment="1">
      <alignment wrapText="1"/>
    </xf>
    <xf numFmtId="0" fontId="18" fillId="0" borderId="0" xfId="0" applyFont="1"/>
    <xf numFmtId="0" fontId="18" fillId="0" borderId="0" xfId="0" applyFont="1" applyAlignment="1">
      <alignment wrapText="1"/>
    </xf>
    <xf numFmtId="0" fontId="17" fillId="0" borderId="0" xfId="0" applyFont="1" applyAlignment="1">
      <alignment wrapText="1"/>
    </xf>
    <xf numFmtId="0" fontId="17" fillId="0" borderId="0" xfId="0" applyFont="1"/>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0" fillId="0" borderId="0" xfId="0" applyAlignment="1">
      <alignment horizontal="left"/>
    </xf>
    <xf numFmtId="0" fontId="1" fillId="0" borderId="26" xfId="0" applyFont="1" applyBorder="1" applyAlignment="1">
      <alignment horizontal="center"/>
    </xf>
    <xf numFmtId="0" fontId="0" fillId="0" borderId="5" xfId="0" applyBorder="1" applyAlignment="1">
      <alignment horizontal="left"/>
    </xf>
    <xf numFmtId="0" fontId="0" fillId="0" borderId="1" xfId="0" applyBorder="1" applyAlignment="1">
      <alignment horizontal="left"/>
    </xf>
    <xf numFmtId="0" fontId="0" fillId="0" borderId="29" xfId="0" applyBorder="1" applyAlignment="1">
      <alignment horizontal="left"/>
    </xf>
    <xf numFmtId="0" fontId="0" fillId="0" borderId="21"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1" fillId="0" borderId="5" xfId="0" applyFont="1" applyBorder="1" applyAlignment="1">
      <alignment horizontal="left"/>
    </xf>
    <xf numFmtId="0" fontId="1" fillId="0" borderId="1" xfId="0" applyFont="1" applyBorder="1" applyAlignment="1">
      <alignment horizontal="left"/>
    </xf>
    <xf numFmtId="0" fontId="16" fillId="0" borderId="0" xfId="0" applyFont="1" applyAlignment="1">
      <alignment horizontal="right"/>
    </xf>
    <xf numFmtId="0" fontId="0" fillId="0" borderId="0" xfId="0" applyFont="1" applyAlignment="1"/>
    <xf numFmtId="0" fontId="8" fillId="0" borderId="0" xfId="0" applyFont="1" applyAlignment="1">
      <alignment horizontal="right"/>
    </xf>
    <xf numFmtId="0" fontId="15" fillId="0" borderId="0" xfId="0" applyFont="1" applyAlignment="1">
      <alignment vertical="top" wrapText="1"/>
    </xf>
    <xf numFmtId="0" fontId="13" fillId="0" borderId="0" xfId="0" applyFont="1" applyAlignment="1">
      <alignment vertical="top" wrapText="1"/>
    </xf>
    <xf numFmtId="0" fontId="19" fillId="0" borderId="0" xfId="0" applyFont="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4601217</xdr:colOff>
      <xdr:row>12</xdr:row>
      <xdr:rowOff>2943636</xdr:rowOff>
    </xdr:to>
    <xdr:pic>
      <xdr:nvPicPr>
        <xdr:cNvPr id="4" name="Picture 3">
          <a:extLst>
            <a:ext uri="{FF2B5EF4-FFF2-40B4-BE49-F238E27FC236}">
              <a16:creationId xmlns:a16="http://schemas.microsoft.com/office/drawing/2014/main" id="{A69E42D4-2A42-4122-B104-DA6AF58F8E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676650"/>
          <a:ext cx="4601217" cy="29436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75"/>
  <sheetViews>
    <sheetView tabSelected="1" topLeftCell="A50" zoomScale="80" zoomScaleNormal="80" zoomScalePageLayoutView="80" workbookViewId="0">
      <selection activeCell="I75" sqref="I75"/>
    </sheetView>
  </sheetViews>
  <sheetFormatPr defaultColWidth="8.85546875" defaultRowHeight="15" x14ac:dyDescent="0.25"/>
  <cols>
    <col min="2" max="2" width="52.7109375" customWidth="1"/>
    <col min="3" max="3" width="33" customWidth="1"/>
    <col min="4" max="4" width="11.7109375" customWidth="1"/>
    <col min="5" max="18" width="4.7109375" customWidth="1"/>
    <col min="19" max="19" width="5.42578125" customWidth="1"/>
    <col min="20" max="20" width="4.7109375" customWidth="1"/>
    <col min="21" max="21" width="5.42578125" customWidth="1"/>
    <col min="22" max="27" width="4.7109375" customWidth="1"/>
    <col min="28" max="28" width="6.7109375" customWidth="1"/>
    <col min="29" max="29" width="6.85546875" customWidth="1"/>
    <col min="30" max="30" width="4.7109375" customWidth="1"/>
    <col min="39" max="39" width="10.5703125" customWidth="1"/>
  </cols>
  <sheetData>
    <row r="1" spans="1:40" s="115" customFormat="1" ht="15.75" customHeight="1" x14ac:dyDescent="0.25">
      <c r="A1" s="153" t="s">
        <v>110</v>
      </c>
      <c r="B1" s="154"/>
      <c r="C1" s="154"/>
      <c r="D1" s="154"/>
      <c r="E1" s="154"/>
      <c r="F1" s="154"/>
      <c r="G1" s="154"/>
      <c r="H1" s="154"/>
      <c r="I1" s="154"/>
      <c r="J1" s="114"/>
      <c r="K1" s="114"/>
      <c r="L1" s="114"/>
      <c r="M1" s="114"/>
      <c r="N1" s="114"/>
      <c r="O1" s="114"/>
      <c r="P1" s="114"/>
      <c r="Q1" s="114"/>
      <c r="R1" s="114"/>
      <c r="S1" s="114"/>
      <c r="T1" s="114"/>
      <c r="U1" s="114"/>
      <c r="V1" s="114"/>
      <c r="W1" s="114"/>
      <c r="X1" s="114"/>
      <c r="Y1" s="114"/>
      <c r="Z1" s="114"/>
    </row>
    <row r="2" spans="1:40" s="115" customFormat="1" ht="15.75" customHeight="1" x14ac:dyDescent="0.25">
      <c r="A2" s="155" t="s">
        <v>105</v>
      </c>
      <c r="B2" s="154"/>
      <c r="C2" s="154"/>
      <c r="D2" s="154"/>
      <c r="E2" s="154"/>
      <c r="F2" s="154"/>
      <c r="G2" s="154"/>
      <c r="H2" s="154"/>
      <c r="I2" s="154"/>
      <c r="J2" s="114"/>
      <c r="K2" s="114"/>
      <c r="L2" s="114"/>
      <c r="M2" s="114"/>
      <c r="N2" s="114"/>
      <c r="O2" s="114"/>
      <c r="P2" s="114"/>
      <c r="Q2" s="114"/>
      <c r="R2" s="114"/>
      <c r="S2" s="114"/>
      <c r="T2" s="114"/>
      <c r="U2" s="114"/>
      <c r="V2" s="114"/>
      <c r="W2" s="114"/>
      <c r="X2" s="114"/>
      <c r="Y2" s="114"/>
      <c r="Z2" s="114"/>
    </row>
    <row r="3" spans="1:40" s="115" customFormat="1" ht="15.75" customHeight="1" x14ac:dyDescent="0.25">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row>
    <row r="4" spans="1:40" s="115" customFormat="1" ht="7.5" customHeight="1" x14ac:dyDescent="0.25">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40" s="115" customFormat="1" ht="29.25" customHeight="1" x14ac:dyDescent="0.35">
      <c r="A5" s="116" t="s">
        <v>111</v>
      </c>
      <c r="B5" s="117"/>
      <c r="C5" s="117"/>
      <c r="D5" s="117"/>
      <c r="E5" s="114"/>
      <c r="F5" s="114"/>
      <c r="G5" s="114"/>
      <c r="H5" s="114"/>
      <c r="I5" s="114"/>
      <c r="J5" s="114"/>
      <c r="K5" s="114"/>
      <c r="L5" s="114"/>
      <c r="M5" s="114"/>
      <c r="N5" s="114"/>
      <c r="O5" s="114"/>
      <c r="P5" s="114"/>
      <c r="Q5" s="114"/>
      <c r="R5" s="114"/>
      <c r="S5" s="114"/>
      <c r="T5" s="114"/>
      <c r="U5" s="114"/>
      <c r="V5" s="114"/>
      <c r="W5" s="114"/>
      <c r="X5" s="114"/>
      <c r="Y5" s="114"/>
      <c r="Z5" s="114"/>
    </row>
    <row r="6" spans="1:40" s="115" customFormat="1" ht="15.75" customHeight="1" x14ac:dyDescent="0.3">
      <c r="A6" s="118" t="s">
        <v>106</v>
      </c>
      <c r="B6" s="117"/>
      <c r="C6" s="117"/>
      <c r="D6" s="114"/>
      <c r="E6" s="114"/>
      <c r="F6" s="114"/>
      <c r="G6" s="114"/>
      <c r="H6" s="114"/>
      <c r="I6" s="114"/>
      <c r="J6" s="114"/>
      <c r="K6" s="114"/>
      <c r="L6" s="114"/>
      <c r="M6" s="114"/>
      <c r="N6" s="114"/>
      <c r="O6" s="114"/>
      <c r="P6" s="114"/>
      <c r="Q6" s="114"/>
      <c r="R6" s="114"/>
      <c r="S6" s="114"/>
      <c r="T6" s="114"/>
      <c r="U6" s="114"/>
      <c r="V6" s="114"/>
      <c r="W6" s="114"/>
      <c r="X6" s="114"/>
      <c r="Y6" s="114"/>
      <c r="Z6" s="114"/>
    </row>
    <row r="7" spans="1:40" s="115" customFormat="1" ht="15.75" customHeight="1" x14ac:dyDescent="0.25">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14"/>
    </row>
    <row r="8" spans="1:40" s="115" customFormat="1" ht="18" x14ac:dyDescent="0.25">
      <c r="A8" s="119" t="s">
        <v>107</v>
      </c>
      <c r="B8" s="114"/>
      <c r="C8" s="114"/>
      <c r="D8" s="114"/>
      <c r="E8" s="114"/>
      <c r="F8" s="114"/>
      <c r="G8" s="114"/>
      <c r="H8" s="114"/>
      <c r="I8" s="114"/>
      <c r="J8" s="114"/>
      <c r="K8" s="114"/>
      <c r="L8" s="114"/>
      <c r="M8" s="114"/>
      <c r="N8" s="114"/>
      <c r="O8" s="114"/>
      <c r="P8" s="114"/>
      <c r="Q8" s="114"/>
      <c r="R8" s="114"/>
      <c r="S8" s="114"/>
      <c r="T8" s="114"/>
      <c r="U8" s="114"/>
      <c r="V8" s="114"/>
      <c r="W8" s="114"/>
      <c r="X8" s="114"/>
      <c r="Y8" s="114"/>
      <c r="Z8" s="114"/>
    </row>
    <row r="9" spans="1:40" s="115" customFormat="1" ht="81.75" customHeight="1" x14ac:dyDescent="0.25">
      <c r="A9" s="156" t="s">
        <v>112</v>
      </c>
      <c r="B9" s="154"/>
      <c r="C9" s="154"/>
      <c r="D9" s="154"/>
      <c r="E9" s="154"/>
      <c r="F9" s="154"/>
      <c r="G9" s="154"/>
      <c r="H9" s="154"/>
      <c r="I9" s="154"/>
      <c r="J9" s="114"/>
      <c r="K9" s="114"/>
      <c r="L9" s="114"/>
      <c r="M9" s="114"/>
      <c r="N9" s="114"/>
      <c r="O9" s="114"/>
      <c r="P9" s="114"/>
      <c r="Q9" s="114"/>
      <c r="R9" s="114"/>
      <c r="S9" s="114"/>
      <c r="T9" s="114"/>
      <c r="U9" s="114"/>
      <c r="V9" s="114"/>
      <c r="W9" s="114"/>
      <c r="X9" s="114"/>
      <c r="Y9" s="114"/>
      <c r="Z9" s="114"/>
    </row>
    <row r="10" spans="1:40" s="115" customFormat="1" ht="25.5" customHeight="1" x14ac:dyDescent="0.25">
      <c r="A10" s="157" t="s">
        <v>108</v>
      </c>
      <c r="B10" s="154"/>
      <c r="C10" s="154"/>
      <c r="D10" s="154"/>
      <c r="E10" s="154"/>
      <c r="F10" s="154"/>
      <c r="G10" s="154"/>
      <c r="H10" s="154"/>
      <c r="I10" s="154"/>
      <c r="J10" s="114"/>
      <c r="K10" s="114"/>
      <c r="L10" s="114"/>
      <c r="M10" s="114"/>
      <c r="N10" s="114"/>
      <c r="O10" s="114"/>
      <c r="P10" s="114"/>
      <c r="Q10" s="114"/>
      <c r="R10" s="114"/>
      <c r="S10" s="114"/>
      <c r="T10" s="114"/>
      <c r="U10" s="114"/>
      <c r="V10" s="114"/>
      <c r="W10" s="114"/>
      <c r="X10" s="114"/>
      <c r="Y10" s="114"/>
      <c r="Z10" s="114"/>
    </row>
    <row r="11" spans="1:40" s="115" customFormat="1" ht="33" customHeight="1" x14ac:dyDescent="0.3">
      <c r="A11" s="120" t="s">
        <v>109</v>
      </c>
      <c r="B11" s="117"/>
      <c r="C11" s="117"/>
      <c r="D11" s="117"/>
      <c r="E11" s="117"/>
      <c r="F11" s="114"/>
      <c r="G11" s="114"/>
      <c r="H11" s="114"/>
      <c r="I11" s="114"/>
      <c r="J11" s="114"/>
      <c r="K11" s="114"/>
      <c r="L11" s="114"/>
      <c r="M11" s="114"/>
      <c r="N11" s="114"/>
      <c r="O11" s="114"/>
      <c r="P11" s="114"/>
      <c r="Q11" s="114"/>
      <c r="R11" s="114"/>
      <c r="S11" s="114"/>
      <c r="T11" s="114"/>
      <c r="U11" s="114"/>
      <c r="V11" s="114"/>
      <c r="W11" s="114"/>
      <c r="X11" s="114"/>
      <c r="Y11" s="114"/>
      <c r="Z11" s="114"/>
    </row>
    <row r="12" spans="1:40" s="115" customFormat="1" ht="33" customHeight="1" x14ac:dyDescent="0.3">
      <c r="A12" s="120"/>
      <c r="B12" s="117"/>
      <c r="C12" s="117"/>
      <c r="D12" s="117"/>
      <c r="E12" s="117"/>
      <c r="F12" s="114"/>
      <c r="G12" s="114"/>
      <c r="H12" s="114"/>
      <c r="I12" s="114"/>
      <c r="J12" s="114"/>
      <c r="K12" s="114"/>
      <c r="L12" s="114"/>
      <c r="M12" s="114"/>
      <c r="N12" s="114"/>
      <c r="O12" s="114"/>
      <c r="P12" s="114"/>
      <c r="Q12" s="114"/>
      <c r="R12" s="114"/>
      <c r="S12" s="114"/>
      <c r="T12" s="114"/>
      <c r="U12" s="114"/>
      <c r="V12" s="114"/>
      <c r="W12" s="114"/>
      <c r="X12" s="114"/>
      <c r="Y12" s="114"/>
      <c r="Z12" s="114"/>
    </row>
    <row r="13" spans="1:40" x14ac:dyDescent="0.25">
      <c r="A13" s="1" t="s">
        <v>104</v>
      </c>
      <c r="B13" s="141" t="s">
        <v>104</v>
      </c>
      <c r="C13" s="141"/>
      <c r="D13" s="26"/>
      <c r="E13" s="26"/>
      <c r="F13" s="26"/>
      <c r="G13" s="17"/>
      <c r="H13" s="17"/>
      <c r="I13" s="17"/>
      <c r="J13" s="17"/>
      <c r="K13" s="17"/>
      <c r="L13" s="17"/>
      <c r="M13" s="17"/>
      <c r="N13" s="17"/>
      <c r="O13" s="17"/>
      <c r="P13" s="17"/>
      <c r="Q13" s="17"/>
      <c r="R13" s="17"/>
      <c r="S13" s="17"/>
      <c r="T13" s="17"/>
      <c r="U13" s="17"/>
      <c r="V13" s="17"/>
      <c r="W13" s="17"/>
      <c r="X13" s="17"/>
      <c r="Y13" s="17"/>
      <c r="Z13" s="26"/>
      <c r="AA13" s="26"/>
      <c r="AB13" s="26"/>
      <c r="AC13" s="26"/>
      <c r="AD13" s="26"/>
      <c r="AE13" s="26"/>
      <c r="AN13" s="2"/>
    </row>
    <row r="14" spans="1:40" x14ac:dyDescent="0.25">
      <c r="B14" s="2" t="s">
        <v>17</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row>
    <row r="15" spans="1:40" ht="15.75" thickBot="1" x14ac:dyDescent="0.3">
      <c r="A15" s="1" t="s">
        <v>104</v>
      </c>
      <c r="B15" s="141" t="s">
        <v>104</v>
      </c>
      <c r="C15" s="141"/>
      <c r="D15" s="26"/>
      <c r="E15" s="26"/>
      <c r="F15" s="26"/>
      <c r="G15" s="17"/>
      <c r="H15" s="17"/>
      <c r="I15" s="17"/>
      <c r="J15" s="17"/>
      <c r="K15" s="17"/>
      <c r="L15" s="17"/>
      <c r="M15" s="17"/>
      <c r="N15" s="17"/>
      <c r="O15" s="17"/>
      <c r="P15" s="17"/>
      <c r="Q15" s="17"/>
      <c r="R15" s="17"/>
      <c r="S15" s="17"/>
      <c r="T15" s="17"/>
      <c r="U15" s="17"/>
      <c r="V15" s="17"/>
      <c r="W15" s="17"/>
      <c r="X15" s="17"/>
      <c r="Y15" s="17"/>
      <c r="Z15" s="26"/>
      <c r="AA15" s="26"/>
      <c r="AB15" s="26"/>
      <c r="AC15" s="26"/>
      <c r="AD15" s="26"/>
      <c r="AE15" s="26"/>
      <c r="AN15" s="2"/>
    </row>
    <row r="16" spans="1:40" ht="15.75" thickBot="1" x14ac:dyDescent="0.3">
      <c r="B16" s="2" t="s">
        <v>18</v>
      </c>
      <c r="D16">
        <v>1</v>
      </c>
      <c r="E16" s="69"/>
      <c r="F16" s="22"/>
      <c r="G16" s="17"/>
      <c r="H16" s="17"/>
      <c r="I16" s="17"/>
      <c r="J16" s="17"/>
      <c r="K16" s="17"/>
      <c r="L16" s="17"/>
      <c r="N16" s="17"/>
      <c r="O16" s="17"/>
      <c r="P16" s="17"/>
      <c r="Q16" s="17"/>
      <c r="R16" s="17"/>
      <c r="S16" s="17"/>
      <c r="T16" s="17"/>
      <c r="U16" s="17"/>
      <c r="V16" s="17"/>
      <c r="W16" s="17"/>
      <c r="X16" s="17"/>
      <c r="Y16" s="17"/>
      <c r="Z16" s="26"/>
      <c r="AA16" s="26"/>
      <c r="AB16" s="26"/>
      <c r="AC16" s="26"/>
      <c r="AD16" s="26"/>
      <c r="AM16" s="6"/>
    </row>
    <row r="17" spans="2:39" ht="15.75" thickBot="1" x14ac:dyDescent="0.3">
      <c r="B17" s="141" t="s">
        <v>104</v>
      </c>
      <c r="C17" s="141"/>
      <c r="D17">
        <f>D16+1</f>
        <v>2</v>
      </c>
      <c r="E17" s="16"/>
      <c r="F17" s="70"/>
      <c r="G17" s="22"/>
      <c r="H17" s="17"/>
      <c r="I17" s="26"/>
      <c r="J17" s="26"/>
      <c r="K17" s="26"/>
      <c r="L17" s="26"/>
      <c r="M17" s="26"/>
      <c r="N17" s="26"/>
      <c r="O17" s="26"/>
      <c r="P17" s="26"/>
      <c r="Q17" s="26"/>
      <c r="R17" s="26"/>
      <c r="S17" s="26"/>
      <c r="T17" s="17"/>
      <c r="U17" s="17"/>
      <c r="V17" s="17"/>
      <c r="W17" s="17"/>
      <c r="X17" s="17"/>
      <c r="Y17" s="17"/>
      <c r="Z17" s="26"/>
      <c r="AA17" s="26"/>
      <c r="AB17" s="26"/>
      <c r="AC17" s="26"/>
      <c r="AD17" s="26"/>
      <c r="AM17" s="6"/>
    </row>
    <row r="18" spans="2:39" ht="15.75" thickBot="1" x14ac:dyDescent="0.3">
      <c r="B18" s="2" t="s">
        <v>19</v>
      </c>
      <c r="D18">
        <f t="shared" ref="D18:D41" si="0">D17+1</f>
        <v>3</v>
      </c>
      <c r="E18" s="16"/>
      <c r="F18" s="37"/>
      <c r="G18" s="70"/>
      <c r="H18" s="22"/>
      <c r="I18" s="17"/>
      <c r="J18" s="17"/>
      <c r="K18" s="17"/>
      <c r="L18" s="17"/>
      <c r="M18" s="17"/>
      <c r="N18" s="17"/>
      <c r="O18" s="17"/>
      <c r="P18" s="17"/>
      <c r="Q18" s="26"/>
      <c r="R18" s="26"/>
      <c r="S18" s="26"/>
      <c r="T18" s="26"/>
      <c r="U18" s="17"/>
      <c r="V18" s="17"/>
      <c r="W18" s="17"/>
      <c r="X18" s="17"/>
      <c r="Y18" s="17"/>
      <c r="Z18" s="26"/>
      <c r="AA18" s="26"/>
      <c r="AB18" s="26"/>
      <c r="AC18" s="26"/>
      <c r="AD18" s="26"/>
      <c r="AM18" s="3"/>
    </row>
    <row r="19" spans="2:39" ht="15.75" thickBot="1" x14ac:dyDescent="0.3">
      <c r="B19" s="104" t="s">
        <v>104</v>
      </c>
      <c r="D19">
        <f t="shared" si="0"/>
        <v>4</v>
      </c>
      <c r="E19" s="16"/>
      <c r="F19" s="19"/>
      <c r="G19" s="37"/>
      <c r="H19" s="70"/>
      <c r="I19" s="22"/>
      <c r="J19" s="17"/>
      <c r="K19" s="17"/>
      <c r="L19" s="17"/>
      <c r="M19" s="17"/>
      <c r="N19" s="17"/>
      <c r="O19" s="17"/>
      <c r="P19" s="17"/>
      <c r="Q19" s="17"/>
      <c r="R19" s="26"/>
      <c r="S19" s="26"/>
      <c r="T19" s="26"/>
      <c r="U19" s="26"/>
      <c r="V19" s="17"/>
      <c r="W19" s="17"/>
      <c r="X19" s="17"/>
      <c r="Y19" s="17"/>
      <c r="Z19" s="26"/>
      <c r="AA19" s="26"/>
      <c r="AB19" s="26"/>
      <c r="AC19" s="26"/>
      <c r="AD19" s="26"/>
      <c r="AM19" s="3"/>
    </row>
    <row r="20" spans="2:39" ht="15.75" thickBot="1" x14ac:dyDescent="0.3">
      <c r="B20" s="2"/>
      <c r="D20">
        <f t="shared" si="0"/>
        <v>5</v>
      </c>
      <c r="E20" s="16"/>
      <c r="F20" s="38"/>
      <c r="G20" s="19"/>
      <c r="H20" s="37"/>
      <c r="I20" s="70"/>
      <c r="J20" s="22"/>
      <c r="K20" s="17"/>
      <c r="L20" s="17"/>
      <c r="M20" s="17"/>
      <c r="N20" s="17"/>
      <c r="O20" s="17"/>
      <c r="P20" s="17"/>
      <c r="S20" s="26"/>
      <c r="T20" s="26"/>
      <c r="U20" s="26"/>
      <c r="V20" s="26"/>
      <c r="W20" s="17"/>
      <c r="X20" s="17"/>
      <c r="Y20" s="17"/>
      <c r="Z20" s="26"/>
      <c r="AA20" s="26"/>
      <c r="AB20" s="26"/>
      <c r="AC20" s="26"/>
      <c r="AD20" s="26"/>
      <c r="AM20" s="3"/>
    </row>
    <row r="21" spans="2:39" ht="15.75" thickBot="1" x14ac:dyDescent="0.3">
      <c r="B21" s="2"/>
      <c r="D21">
        <f t="shared" si="0"/>
        <v>6</v>
      </c>
      <c r="E21" s="16"/>
      <c r="F21" s="38"/>
      <c r="G21" s="38"/>
      <c r="H21" s="19"/>
      <c r="I21" s="37"/>
      <c r="J21" s="71"/>
      <c r="K21" s="22"/>
      <c r="L21" s="17"/>
      <c r="M21" s="17"/>
      <c r="N21" s="17"/>
      <c r="O21" s="17"/>
      <c r="P21" s="17"/>
      <c r="Q21" s="26"/>
      <c r="S21" s="26"/>
      <c r="T21" s="26"/>
      <c r="U21" s="26"/>
      <c r="V21" s="26"/>
      <c r="W21" s="17"/>
      <c r="X21" s="17"/>
      <c r="Y21" s="17"/>
      <c r="Z21" s="26"/>
      <c r="AA21" s="26"/>
      <c r="AB21" s="26"/>
      <c r="AC21" s="26"/>
      <c r="AD21" s="26"/>
      <c r="AM21" s="3"/>
    </row>
    <row r="22" spans="2:39" ht="15.75" thickBot="1" x14ac:dyDescent="0.3">
      <c r="B22" s="2"/>
      <c r="D22">
        <f t="shared" si="0"/>
        <v>7</v>
      </c>
      <c r="E22" s="16"/>
      <c r="F22" s="38"/>
      <c r="G22" s="38"/>
      <c r="H22" s="19"/>
      <c r="I22" s="37"/>
      <c r="J22" s="21"/>
      <c r="K22" s="70"/>
      <c r="L22" s="22"/>
      <c r="M22" s="17"/>
      <c r="N22" s="17"/>
      <c r="O22" s="17"/>
      <c r="P22" s="17"/>
      <c r="Q22" s="26"/>
      <c r="S22" s="26"/>
      <c r="T22" s="26"/>
      <c r="U22" s="26"/>
      <c r="V22" s="26"/>
      <c r="W22" s="17"/>
      <c r="X22" s="17"/>
      <c r="Y22" s="17"/>
      <c r="Z22" s="26"/>
      <c r="AA22" s="26"/>
      <c r="AB22" s="26"/>
      <c r="AC22" s="26"/>
      <c r="AD22" s="26"/>
      <c r="AM22" s="3"/>
    </row>
    <row r="23" spans="2:39" ht="15.75" thickBot="1" x14ac:dyDescent="0.3">
      <c r="B23" s="2"/>
      <c r="D23">
        <f t="shared" si="0"/>
        <v>8</v>
      </c>
      <c r="E23" s="16"/>
      <c r="F23" s="38"/>
      <c r="G23" s="38"/>
      <c r="H23" s="19"/>
      <c r="I23" s="37"/>
      <c r="J23" s="21"/>
      <c r="K23" s="19"/>
      <c r="L23" s="70"/>
      <c r="M23" s="22"/>
      <c r="N23" s="17"/>
      <c r="O23" s="17"/>
      <c r="P23" s="26"/>
      <c r="Q23" s="26"/>
      <c r="R23" s="17"/>
      <c r="S23" s="26"/>
      <c r="T23" s="26"/>
      <c r="U23" s="26"/>
      <c r="V23" s="26"/>
      <c r="W23" s="17"/>
      <c r="X23" s="17"/>
      <c r="Y23" s="17"/>
      <c r="Z23" s="26"/>
      <c r="AA23" s="26"/>
      <c r="AB23" s="26"/>
      <c r="AC23" s="26"/>
      <c r="AD23" s="26"/>
      <c r="AM23" s="3"/>
    </row>
    <row r="24" spans="2:39" ht="15.75" thickBot="1" x14ac:dyDescent="0.3">
      <c r="B24" s="2"/>
      <c r="D24">
        <f t="shared" si="0"/>
        <v>9</v>
      </c>
      <c r="E24" s="16"/>
      <c r="F24" s="38"/>
      <c r="G24" s="38"/>
      <c r="H24" s="19"/>
      <c r="I24" s="37"/>
      <c r="J24" s="21"/>
      <c r="K24" s="19"/>
      <c r="L24" s="19"/>
      <c r="M24" s="70"/>
      <c r="N24" s="22"/>
      <c r="O24" s="17"/>
      <c r="P24" s="26"/>
      <c r="Q24" s="26"/>
      <c r="R24" s="17"/>
      <c r="S24" s="26"/>
      <c r="T24" s="26"/>
      <c r="U24" s="26"/>
      <c r="V24" s="26"/>
      <c r="W24" s="17"/>
      <c r="X24" s="17"/>
      <c r="Y24" s="17"/>
      <c r="Z24" s="26"/>
      <c r="AA24" s="26"/>
      <c r="AB24" s="26"/>
      <c r="AC24" s="26"/>
      <c r="AD24" s="26"/>
      <c r="AM24" s="3"/>
    </row>
    <row r="25" spans="2:39" ht="15.75" thickBot="1" x14ac:dyDescent="0.3">
      <c r="B25" s="2"/>
      <c r="D25">
        <f t="shared" si="0"/>
        <v>10</v>
      </c>
      <c r="E25" s="16"/>
      <c r="F25" s="38"/>
      <c r="G25" s="38"/>
      <c r="H25" s="19"/>
      <c r="I25" s="37"/>
      <c r="J25" s="36"/>
      <c r="K25" s="37"/>
      <c r="L25" s="37"/>
      <c r="M25" s="37"/>
      <c r="N25" s="71"/>
      <c r="O25" s="22"/>
      <c r="P25" s="26"/>
      <c r="Q25" s="26"/>
      <c r="R25" s="17"/>
      <c r="S25" s="26"/>
      <c r="T25" s="26"/>
      <c r="U25" s="26"/>
      <c r="V25" s="26"/>
      <c r="W25" s="17"/>
      <c r="X25" s="17"/>
      <c r="Y25" s="17"/>
      <c r="Z25" s="26"/>
      <c r="AA25" s="26"/>
      <c r="AB25" s="26"/>
      <c r="AC25" s="26"/>
      <c r="AD25" s="26"/>
      <c r="AM25" s="3"/>
    </row>
    <row r="26" spans="2:39" ht="15.75" thickBot="1" x14ac:dyDescent="0.3">
      <c r="B26" s="2"/>
      <c r="D26" s="101">
        <f t="shared" si="0"/>
        <v>11</v>
      </c>
      <c r="E26" s="66"/>
      <c r="F26" s="102"/>
      <c r="G26" s="102"/>
      <c r="H26" s="19"/>
      <c r="I26" s="37"/>
      <c r="J26" s="19"/>
      <c r="K26" s="19"/>
      <c r="L26" s="19"/>
      <c r="M26" s="19"/>
      <c r="N26" s="19"/>
      <c r="O26" s="103"/>
      <c r="P26" s="22"/>
      <c r="Q26" s="17"/>
      <c r="R26" s="17"/>
      <c r="S26" s="17"/>
      <c r="T26" s="17"/>
      <c r="U26" s="17"/>
      <c r="V26" s="26"/>
      <c r="W26" s="17"/>
      <c r="X26" s="17"/>
      <c r="Y26" s="17"/>
      <c r="Z26" s="26"/>
      <c r="AA26" s="26"/>
      <c r="AB26" s="26"/>
      <c r="AC26" s="26"/>
      <c r="AD26" s="26"/>
      <c r="AM26" s="3"/>
    </row>
    <row r="27" spans="2:39" ht="15.75" thickBot="1" x14ac:dyDescent="0.3">
      <c r="B27" s="2"/>
      <c r="D27">
        <f t="shared" si="0"/>
        <v>12</v>
      </c>
      <c r="E27" s="66"/>
      <c r="F27" s="38"/>
      <c r="G27" s="38"/>
      <c r="H27" s="19"/>
      <c r="I27" s="37"/>
      <c r="J27" s="38"/>
      <c r="K27" s="38"/>
      <c r="L27" s="38"/>
      <c r="M27" s="38"/>
      <c r="N27" s="38"/>
      <c r="O27" s="21"/>
      <c r="P27" s="70"/>
      <c r="Q27" s="22"/>
      <c r="R27" s="17"/>
      <c r="S27" s="17"/>
      <c r="T27" s="17"/>
      <c r="U27" s="17"/>
      <c r="V27" s="26"/>
      <c r="W27" s="17"/>
      <c r="X27" s="17"/>
      <c r="Y27" s="17"/>
      <c r="Z27" s="26"/>
      <c r="AA27" s="26"/>
      <c r="AB27" s="26"/>
      <c r="AC27" s="26"/>
      <c r="AD27" s="26"/>
      <c r="AM27" s="3"/>
    </row>
    <row r="28" spans="2:39" ht="15.75" thickBot="1" x14ac:dyDescent="0.3">
      <c r="B28" s="2"/>
      <c r="D28">
        <f t="shared" si="0"/>
        <v>13</v>
      </c>
      <c r="E28" s="66"/>
      <c r="F28" s="38"/>
      <c r="G28" s="38"/>
      <c r="H28" s="19"/>
      <c r="I28" s="37"/>
      <c r="J28" s="38"/>
      <c r="K28" s="38"/>
      <c r="L28" s="38"/>
      <c r="M28" s="38"/>
      <c r="N28" s="38"/>
      <c r="O28" s="21"/>
      <c r="P28" s="19"/>
      <c r="Q28" s="70"/>
      <c r="R28" s="22"/>
      <c r="S28" s="17"/>
      <c r="T28" s="17"/>
      <c r="U28" s="26"/>
      <c r="V28" s="26"/>
      <c r="W28" s="17"/>
      <c r="X28" s="17"/>
      <c r="Y28" s="17"/>
      <c r="Z28" s="26"/>
      <c r="AA28" s="26"/>
      <c r="AB28" s="26"/>
      <c r="AC28" s="26"/>
      <c r="AD28" s="26"/>
      <c r="AM28" s="3"/>
    </row>
    <row r="29" spans="2:39" ht="15.75" thickBot="1" x14ac:dyDescent="0.3">
      <c r="B29" s="2"/>
      <c r="D29">
        <f t="shared" si="0"/>
        <v>14</v>
      </c>
      <c r="E29" s="66"/>
      <c r="F29" s="38"/>
      <c r="G29" s="38"/>
      <c r="H29" s="38"/>
      <c r="I29" s="19"/>
      <c r="J29" s="19"/>
      <c r="K29" s="19"/>
      <c r="L29" s="19"/>
      <c r="M29" s="68"/>
      <c r="N29" s="19"/>
      <c r="O29" s="21"/>
      <c r="P29" s="19"/>
      <c r="Q29" s="19"/>
      <c r="R29" s="70"/>
      <c r="S29" s="22"/>
      <c r="T29" s="17"/>
      <c r="U29" s="26"/>
      <c r="V29" s="26"/>
      <c r="W29" s="17"/>
      <c r="X29" s="17"/>
      <c r="Y29" s="17"/>
      <c r="Z29" s="26"/>
      <c r="AA29" s="26"/>
      <c r="AB29" s="26"/>
      <c r="AC29" s="26"/>
      <c r="AD29" s="26"/>
      <c r="AM29" s="3"/>
    </row>
    <row r="30" spans="2:39" ht="15.75" thickBot="1" x14ac:dyDescent="0.3">
      <c r="B30" s="2"/>
      <c r="D30">
        <f t="shared" si="0"/>
        <v>15</v>
      </c>
      <c r="E30" s="16"/>
      <c r="F30" s="38"/>
      <c r="G30" s="38"/>
      <c r="H30" s="38"/>
      <c r="I30" s="38"/>
      <c r="J30" s="38"/>
      <c r="K30" s="38"/>
      <c r="L30" s="38"/>
      <c r="M30" s="38"/>
      <c r="N30" s="38"/>
      <c r="O30" s="36"/>
      <c r="P30" s="37"/>
      <c r="Q30" s="37"/>
      <c r="R30" s="37"/>
      <c r="S30" s="71"/>
      <c r="T30" s="22"/>
      <c r="U30" s="26"/>
      <c r="V30" s="26"/>
      <c r="W30" s="17"/>
      <c r="X30" s="17"/>
      <c r="Y30" s="17"/>
      <c r="Z30" s="26"/>
      <c r="AA30" s="26"/>
      <c r="AB30" s="26"/>
      <c r="AC30" s="26"/>
      <c r="AD30" s="26"/>
      <c r="AM30" s="3"/>
    </row>
    <row r="31" spans="2:39" ht="15.75" thickBot="1" x14ac:dyDescent="0.3">
      <c r="B31" s="2"/>
      <c r="D31">
        <f t="shared" si="0"/>
        <v>16</v>
      </c>
      <c r="E31" s="16"/>
      <c r="F31" s="40"/>
      <c r="G31" s="38"/>
      <c r="H31" s="38"/>
      <c r="I31" s="38"/>
      <c r="J31" s="38"/>
      <c r="K31" s="38"/>
      <c r="L31" s="38"/>
      <c r="M31" s="38"/>
      <c r="N31" s="38"/>
      <c r="O31" s="19"/>
      <c r="P31" s="19"/>
      <c r="Q31" s="19"/>
      <c r="R31" s="19"/>
      <c r="S31" s="19"/>
      <c r="T31" s="70"/>
      <c r="U31" s="22"/>
      <c r="V31" s="17"/>
      <c r="W31" s="17"/>
      <c r="X31" s="17"/>
      <c r="Y31" s="17"/>
      <c r="Z31" s="26"/>
      <c r="AA31" s="26"/>
      <c r="AB31" s="26"/>
      <c r="AC31" s="26"/>
      <c r="AD31" s="26"/>
      <c r="AM31" s="3"/>
    </row>
    <row r="32" spans="2:39" ht="15.75" thickBot="1" x14ac:dyDescent="0.3">
      <c r="B32" s="141"/>
      <c r="C32" s="141"/>
      <c r="D32">
        <f t="shared" si="0"/>
        <v>17</v>
      </c>
      <c r="E32" s="16"/>
      <c r="F32" s="21"/>
      <c r="G32" s="18"/>
      <c r="H32" s="38"/>
      <c r="I32" s="38"/>
      <c r="J32" s="38"/>
      <c r="K32" s="38"/>
      <c r="L32" s="38"/>
      <c r="M32" s="38"/>
      <c r="N32" s="38"/>
      <c r="O32" s="38"/>
      <c r="P32" s="38"/>
      <c r="Q32" s="38"/>
      <c r="R32" s="38"/>
      <c r="S32" s="38"/>
      <c r="T32" s="37"/>
      <c r="U32" s="71"/>
      <c r="V32" s="22"/>
      <c r="W32" s="17"/>
      <c r="X32" s="17"/>
      <c r="Y32" s="26"/>
      <c r="Z32" s="26"/>
      <c r="AA32" s="26"/>
      <c r="AB32" s="26"/>
      <c r="AC32" s="26"/>
      <c r="AD32" s="26"/>
    </row>
    <row r="33" spans="1:40" ht="15.75" thickBot="1" x14ac:dyDescent="0.3">
      <c r="D33">
        <f t="shared" si="0"/>
        <v>18</v>
      </c>
      <c r="E33" s="16"/>
      <c r="F33" s="21"/>
      <c r="G33" s="21"/>
      <c r="H33" s="21"/>
      <c r="I33" s="38"/>
      <c r="J33" s="38"/>
      <c r="K33" s="38"/>
      <c r="L33" s="38"/>
      <c r="M33" s="38"/>
      <c r="N33" s="38"/>
      <c r="O33" s="38"/>
      <c r="P33" s="38"/>
      <c r="Q33" s="38"/>
      <c r="R33" s="38"/>
      <c r="S33" s="38"/>
      <c r="T33" s="19"/>
      <c r="U33" s="21"/>
      <c r="V33" s="70"/>
      <c r="W33" s="22"/>
      <c r="X33" s="17"/>
      <c r="Y33" s="26"/>
      <c r="Z33" s="26"/>
      <c r="AA33" s="26"/>
      <c r="AB33" s="26"/>
      <c r="AC33" s="26"/>
      <c r="AD33" s="26"/>
    </row>
    <row r="34" spans="1:40" ht="15.75" thickBot="1" x14ac:dyDescent="0.3">
      <c r="D34">
        <f t="shared" si="0"/>
        <v>19</v>
      </c>
      <c r="E34" s="35"/>
      <c r="F34" s="36"/>
      <c r="G34" s="36"/>
      <c r="H34" s="36"/>
      <c r="I34" s="36"/>
      <c r="J34" s="36"/>
      <c r="K34" s="36"/>
      <c r="L34" s="36"/>
      <c r="M34" s="36"/>
      <c r="N34" s="36"/>
      <c r="O34" s="36"/>
      <c r="P34" s="36"/>
      <c r="Q34" s="36"/>
      <c r="R34" s="36"/>
      <c r="S34" s="36"/>
      <c r="T34" s="37"/>
      <c r="U34" s="37"/>
      <c r="V34" s="37"/>
      <c r="W34" s="71"/>
      <c r="X34" s="22"/>
      <c r="Y34" s="26"/>
      <c r="Z34" s="26"/>
      <c r="AA34" s="26"/>
      <c r="AB34" s="26"/>
      <c r="AC34" s="26"/>
      <c r="AD34" s="26"/>
    </row>
    <row r="35" spans="1:40" ht="15.75" thickBot="1" x14ac:dyDescent="0.3">
      <c r="D35">
        <f t="shared" si="0"/>
        <v>20</v>
      </c>
      <c r="E35" s="16"/>
      <c r="F35" s="19"/>
      <c r="G35" s="19"/>
      <c r="H35" s="19"/>
      <c r="I35" s="19"/>
      <c r="J35" s="19"/>
      <c r="K35" s="19"/>
      <c r="L35" s="19"/>
      <c r="M35" s="19"/>
      <c r="N35" s="19"/>
      <c r="O35" s="19"/>
      <c r="P35" s="19"/>
      <c r="Q35" s="19"/>
      <c r="R35" s="19"/>
      <c r="S35" s="19"/>
      <c r="T35" s="19"/>
      <c r="U35" s="19"/>
      <c r="V35" s="19"/>
      <c r="W35" s="19"/>
      <c r="X35" s="70"/>
      <c r="Y35" s="22"/>
      <c r="Z35" s="17"/>
      <c r="AA35" s="17"/>
      <c r="AB35" s="17"/>
      <c r="AC35" s="17"/>
      <c r="AD35" s="17"/>
    </row>
    <row r="36" spans="1:40" ht="15.75" thickBot="1" x14ac:dyDescent="0.3">
      <c r="D36">
        <f t="shared" si="0"/>
        <v>21</v>
      </c>
      <c r="E36" s="39"/>
      <c r="F36" s="38"/>
      <c r="G36" s="38"/>
      <c r="H36" s="38"/>
      <c r="I36" s="38"/>
      <c r="J36" s="38"/>
      <c r="K36" s="38"/>
      <c r="L36" s="38"/>
      <c r="M36" s="38"/>
      <c r="N36" s="38"/>
      <c r="O36" s="38"/>
      <c r="P36" s="38"/>
      <c r="Q36" s="38"/>
      <c r="R36" s="38"/>
      <c r="S36" s="38"/>
      <c r="T36" s="38"/>
      <c r="U36" s="38"/>
      <c r="V36" s="38"/>
      <c r="W36" s="38"/>
      <c r="X36" s="37"/>
      <c r="Y36" s="71"/>
      <c r="Z36" s="22"/>
      <c r="AA36" s="17"/>
      <c r="AB36" s="17"/>
      <c r="AC36" s="17"/>
      <c r="AD36" s="17"/>
    </row>
    <row r="37" spans="1:40" ht="15.75" thickBot="1" x14ac:dyDescent="0.3">
      <c r="D37">
        <f t="shared" si="0"/>
        <v>22</v>
      </c>
      <c r="E37" s="39"/>
      <c r="F37" s="38"/>
      <c r="G37" s="38"/>
      <c r="H37" s="38"/>
      <c r="I37" s="38"/>
      <c r="J37" s="38"/>
      <c r="K37" s="38"/>
      <c r="L37" s="38"/>
      <c r="M37" s="38"/>
      <c r="N37" s="38"/>
      <c r="O37" s="38"/>
      <c r="P37" s="38"/>
      <c r="Q37" s="38"/>
      <c r="R37" s="38"/>
      <c r="S37" s="38"/>
      <c r="T37" s="38"/>
      <c r="U37" s="38"/>
      <c r="V37" s="38"/>
      <c r="W37" s="38"/>
      <c r="X37" s="19"/>
      <c r="Y37" s="21"/>
      <c r="Z37" s="70"/>
      <c r="AA37" s="22"/>
      <c r="AB37" s="17"/>
      <c r="AC37" s="17"/>
      <c r="AD37" s="17"/>
    </row>
    <row r="38" spans="1:40" ht="15.75" thickBot="1" x14ac:dyDescent="0.3">
      <c r="D38">
        <f t="shared" si="0"/>
        <v>23</v>
      </c>
      <c r="E38" s="39"/>
      <c r="F38" s="38"/>
      <c r="G38" s="38"/>
      <c r="H38" s="38"/>
      <c r="I38" s="67"/>
      <c r="J38" s="67"/>
      <c r="K38" s="67"/>
      <c r="L38" s="38"/>
      <c r="M38" s="38"/>
      <c r="N38" s="38"/>
      <c r="O38" s="38"/>
      <c r="P38" s="38"/>
      <c r="Q38" s="38"/>
      <c r="R38" s="38"/>
      <c r="S38" s="38"/>
      <c r="T38" s="38"/>
      <c r="U38" s="38"/>
      <c r="V38" s="38"/>
      <c r="W38" s="38"/>
      <c r="X38" s="19"/>
      <c r="Y38" s="21"/>
      <c r="Z38" s="68"/>
      <c r="AA38" s="70"/>
      <c r="AB38" s="22"/>
      <c r="AC38" s="17"/>
      <c r="AD38" s="17"/>
    </row>
    <row r="39" spans="1:40" ht="15.75" thickBot="1" x14ac:dyDescent="0.3">
      <c r="D39">
        <f t="shared" si="0"/>
        <v>24</v>
      </c>
      <c r="E39" s="39"/>
      <c r="F39" s="38"/>
      <c r="G39" s="38"/>
      <c r="H39" s="38"/>
      <c r="I39" s="67"/>
      <c r="J39" s="67"/>
      <c r="K39" s="67"/>
      <c r="L39" s="38"/>
      <c r="M39" s="38"/>
      <c r="N39" s="38"/>
      <c r="O39" s="38"/>
      <c r="P39" s="38"/>
      <c r="Q39" s="38"/>
      <c r="R39" s="38"/>
      <c r="S39" s="38"/>
      <c r="T39" s="38"/>
      <c r="U39" s="38"/>
      <c r="V39" s="67"/>
      <c r="W39" s="38"/>
      <c r="X39" s="19"/>
      <c r="Y39" s="21"/>
      <c r="Z39" s="19"/>
      <c r="AA39" s="19"/>
      <c r="AB39" s="70"/>
      <c r="AC39" s="22"/>
      <c r="AD39" s="17"/>
    </row>
    <row r="40" spans="1:40" ht="15.75" thickBot="1" x14ac:dyDescent="0.3">
      <c r="D40">
        <f t="shared" si="0"/>
        <v>25</v>
      </c>
      <c r="E40" s="39"/>
      <c r="F40" s="38"/>
      <c r="G40" s="38"/>
      <c r="H40" s="38"/>
      <c r="I40" s="67"/>
      <c r="J40" s="67"/>
      <c r="K40" s="67"/>
      <c r="L40" s="38"/>
      <c r="M40" s="38"/>
      <c r="N40" s="38"/>
      <c r="O40" s="38"/>
      <c r="P40" s="38"/>
      <c r="Q40" s="38"/>
      <c r="R40" s="38"/>
      <c r="S40" s="38"/>
      <c r="T40" s="38"/>
      <c r="U40" s="38"/>
      <c r="V40" s="38"/>
      <c r="W40" s="38"/>
      <c r="X40" s="19"/>
      <c r="Y40" s="21"/>
      <c r="Z40" s="19"/>
      <c r="AA40" s="19"/>
      <c r="AB40" s="19"/>
      <c r="AC40" s="70"/>
      <c r="AD40" s="22"/>
    </row>
    <row r="41" spans="1:40" ht="15" customHeight="1" thickBot="1" x14ac:dyDescent="0.3">
      <c r="D41">
        <f t="shared" si="0"/>
        <v>26</v>
      </c>
      <c r="E41" s="39"/>
      <c r="F41" s="38"/>
      <c r="G41" s="38"/>
      <c r="H41" s="38"/>
      <c r="I41" s="38"/>
      <c r="J41" s="38"/>
      <c r="K41" s="38"/>
      <c r="L41" s="38"/>
      <c r="M41" s="38"/>
      <c r="N41" s="38"/>
      <c r="O41" s="38"/>
      <c r="P41" s="38"/>
      <c r="Q41" s="38"/>
      <c r="R41" s="38"/>
      <c r="S41" s="38"/>
      <c r="T41" s="38"/>
      <c r="U41" s="38"/>
      <c r="V41" s="38"/>
      <c r="W41" s="38"/>
      <c r="X41" s="19"/>
      <c r="Y41" s="18"/>
      <c r="Z41" s="20"/>
      <c r="AA41" s="20"/>
      <c r="AB41" s="20"/>
      <c r="AC41" s="19"/>
      <c r="AD41" s="72"/>
    </row>
    <row r="42" spans="1:40" ht="15" customHeight="1" x14ac:dyDescent="0.25">
      <c r="D42" s="5" t="s">
        <v>20</v>
      </c>
      <c r="E42" s="39">
        <v>1</v>
      </c>
      <c r="F42" s="34">
        <f>E42+1</f>
        <v>2</v>
      </c>
      <c r="G42" s="34">
        <f t="shared" ref="G42:AD42" si="1">F42+1</f>
        <v>3</v>
      </c>
      <c r="H42" s="34">
        <f t="shared" si="1"/>
        <v>4</v>
      </c>
      <c r="I42" s="34">
        <f t="shared" si="1"/>
        <v>5</v>
      </c>
      <c r="J42" s="34">
        <f t="shared" si="1"/>
        <v>6</v>
      </c>
      <c r="K42" s="34">
        <f t="shared" si="1"/>
        <v>7</v>
      </c>
      <c r="L42" s="34">
        <f t="shared" si="1"/>
        <v>8</v>
      </c>
      <c r="M42" s="34">
        <f t="shared" si="1"/>
        <v>9</v>
      </c>
      <c r="N42" s="34">
        <f t="shared" si="1"/>
        <v>10</v>
      </c>
      <c r="O42" s="34">
        <f t="shared" si="1"/>
        <v>11</v>
      </c>
      <c r="P42" s="34">
        <f t="shared" si="1"/>
        <v>12</v>
      </c>
      <c r="Q42" s="34">
        <f t="shared" si="1"/>
        <v>13</v>
      </c>
      <c r="R42" s="34">
        <f t="shared" si="1"/>
        <v>14</v>
      </c>
      <c r="S42" s="34">
        <f t="shared" si="1"/>
        <v>15</v>
      </c>
      <c r="T42" s="34">
        <f t="shared" si="1"/>
        <v>16</v>
      </c>
      <c r="U42" s="34">
        <f t="shared" si="1"/>
        <v>17</v>
      </c>
      <c r="V42" s="34">
        <f t="shared" si="1"/>
        <v>18</v>
      </c>
      <c r="W42" s="34">
        <f t="shared" si="1"/>
        <v>19</v>
      </c>
      <c r="X42" s="34">
        <f t="shared" si="1"/>
        <v>20</v>
      </c>
      <c r="Y42" s="34">
        <f t="shared" si="1"/>
        <v>21</v>
      </c>
      <c r="Z42" s="34">
        <f t="shared" si="1"/>
        <v>22</v>
      </c>
      <c r="AA42" s="34">
        <f t="shared" si="1"/>
        <v>23</v>
      </c>
      <c r="AB42" s="34">
        <f t="shared" si="1"/>
        <v>24</v>
      </c>
      <c r="AC42" s="7">
        <f t="shared" si="1"/>
        <v>25</v>
      </c>
      <c r="AD42" s="44">
        <f t="shared" si="1"/>
        <v>26</v>
      </c>
      <c r="AE42" s="138" t="s">
        <v>3</v>
      </c>
      <c r="AF42" s="139"/>
      <c r="AG42" s="139"/>
      <c r="AH42" s="140"/>
    </row>
    <row r="43" spans="1:40" ht="191.25" customHeight="1" thickBot="1" x14ac:dyDescent="0.3">
      <c r="D43" s="15" t="s">
        <v>2</v>
      </c>
      <c r="E43" s="46"/>
      <c r="F43" s="47"/>
      <c r="G43" s="47"/>
      <c r="H43" s="47"/>
      <c r="I43" s="47"/>
      <c r="J43" s="47"/>
      <c r="K43" s="47"/>
      <c r="L43" s="47"/>
      <c r="M43" s="47"/>
      <c r="N43" s="47"/>
      <c r="O43" s="47"/>
      <c r="P43" s="47"/>
      <c r="Q43" s="47"/>
      <c r="R43" s="47"/>
      <c r="S43" s="47"/>
      <c r="T43" s="47"/>
      <c r="U43" s="47"/>
      <c r="V43" s="47"/>
      <c r="W43" s="47"/>
      <c r="X43" s="48"/>
      <c r="Y43" s="49"/>
      <c r="Z43" s="48"/>
      <c r="AA43" s="48"/>
      <c r="AB43" s="48"/>
      <c r="AC43" s="48"/>
      <c r="AD43" s="50"/>
      <c r="AE43" s="142" t="s">
        <v>24</v>
      </c>
      <c r="AF43" s="142"/>
      <c r="AG43" s="142"/>
      <c r="AH43" s="142"/>
      <c r="AI43" s="142"/>
      <c r="AJ43" s="142"/>
      <c r="AK43" s="142"/>
      <c r="AL43" s="142"/>
    </row>
    <row r="44" spans="1:40" ht="15.75" customHeight="1" thickBot="1" x14ac:dyDescent="0.3">
      <c r="B44" s="2" t="s">
        <v>127</v>
      </c>
      <c r="C44" s="5" t="s">
        <v>128</v>
      </c>
      <c r="D44" s="4"/>
      <c r="E44" s="52" t="s">
        <v>104</v>
      </c>
      <c r="F44" s="53"/>
      <c r="G44" s="53"/>
      <c r="H44" s="53"/>
      <c r="I44" s="53"/>
      <c r="J44" s="53"/>
      <c r="K44" s="53"/>
      <c r="L44" s="53"/>
      <c r="M44" s="53"/>
      <c r="N44" s="53"/>
      <c r="O44" s="53"/>
      <c r="P44" s="53"/>
      <c r="Q44" s="53"/>
      <c r="R44" s="53"/>
      <c r="S44" s="54"/>
      <c r="T44" s="54"/>
      <c r="U44" s="54"/>
      <c r="V44" s="54"/>
      <c r="W44" s="54"/>
      <c r="X44" s="54"/>
      <c r="Y44" s="54"/>
      <c r="Z44" s="53"/>
      <c r="AA44" s="53"/>
      <c r="AB44" s="53"/>
      <c r="AC44" s="53"/>
      <c r="AD44" s="55"/>
      <c r="AE44" s="138" t="s">
        <v>25</v>
      </c>
      <c r="AF44" s="139"/>
      <c r="AG44" s="139"/>
      <c r="AH44" s="139"/>
      <c r="AI44" s="140"/>
      <c r="AJ44" s="138" t="s">
        <v>26</v>
      </c>
      <c r="AK44" s="139"/>
      <c r="AL44" s="139"/>
      <c r="AM44" s="139"/>
      <c r="AN44" s="140"/>
    </row>
    <row r="45" spans="1:40" ht="15.75" thickBot="1" x14ac:dyDescent="0.3">
      <c r="A45" s="5" t="s">
        <v>20</v>
      </c>
      <c r="B45" s="25" t="s">
        <v>22</v>
      </c>
      <c r="C45" s="25" t="s">
        <v>1</v>
      </c>
      <c r="D45" s="31">
        <f>SUM(D46:D57)</f>
        <v>0</v>
      </c>
      <c r="E45" s="56"/>
      <c r="F45" s="57"/>
      <c r="G45" s="57"/>
      <c r="H45" s="57"/>
      <c r="I45" s="57"/>
      <c r="J45" s="57"/>
      <c r="K45" s="57"/>
      <c r="L45" s="57"/>
      <c r="M45" s="57"/>
      <c r="N45" s="57"/>
      <c r="O45" s="57"/>
      <c r="P45" s="57"/>
      <c r="Q45" s="57"/>
      <c r="R45" s="57"/>
      <c r="S45" s="57"/>
      <c r="T45" s="57"/>
      <c r="U45" s="57"/>
      <c r="V45" s="57"/>
      <c r="W45" s="57"/>
      <c r="X45" s="57"/>
      <c r="Y45" s="57"/>
      <c r="Z45" s="57"/>
      <c r="AA45" s="57"/>
      <c r="AB45" s="57"/>
      <c r="AC45" s="57"/>
      <c r="AD45" s="58"/>
      <c r="AE45" s="83" t="s">
        <v>41</v>
      </c>
      <c r="AF45" s="84" t="s">
        <v>42</v>
      </c>
      <c r="AG45" s="84" t="s">
        <v>103</v>
      </c>
      <c r="AH45" s="85" t="s">
        <v>7</v>
      </c>
      <c r="AI45" s="85" t="s">
        <v>8</v>
      </c>
      <c r="AJ45" s="83" t="s">
        <v>41</v>
      </c>
      <c r="AK45" s="84" t="s">
        <v>42</v>
      </c>
      <c r="AL45" s="113" t="s">
        <v>103</v>
      </c>
      <c r="AM45" s="89" t="s">
        <v>7</v>
      </c>
      <c r="AN45" s="90" t="s">
        <v>8</v>
      </c>
    </row>
    <row r="46" spans="1:40" x14ac:dyDescent="0.25">
      <c r="A46">
        <v>1</v>
      </c>
      <c r="B46" s="27"/>
      <c r="C46" s="13" t="s">
        <v>104</v>
      </c>
      <c r="D46" s="32"/>
      <c r="E46" s="61"/>
      <c r="F46" s="62"/>
      <c r="G46" s="62"/>
      <c r="H46" s="62"/>
      <c r="I46" s="62"/>
      <c r="J46" s="62"/>
      <c r="K46" s="62"/>
      <c r="L46" s="62"/>
      <c r="M46" s="62"/>
      <c r="N46" s="62"/>
      <c r="O46" s="62"/>
      <c r="P46" s="62"/>
      <c r="Q46" s="62"/>
      <c r="R46" s="62"/>
      <c r="S46" s="62"/>
      <c r="T46" s="62"/>
      <c r="U46" s="62"/>
      <c r="V46" s="62"/>
      <c r="W46" s="62"/>
      <c r="X46" s="51"/>
      <c r="Y46" s="51"/>
      <c r="Z46" s="62"/>
      <c r="AA46" s="62"/>
      <c r="AB46" s="62"/>
      <c r="AC46" s="62"/>
      <c r="AD46" s="80"/>
      <c r="AE46" s="86" t="s">
        <v>104</v>
      </c>
      <c r="AF46" s="87" t="s">
        <v>104</v>
      </c>
      <c r="AG46" s="87"/>
      <c r="AH46" s="87" t="s">
        <v>104</v>
      </c>
      <c r="AI46" s="88" t="s">
        <v>104</v>
      </c>
      <c r="AJ46" s="92" t="e">
        <f>AE46*$D46</f>
        <v>#VALUE!</v>
      </c>
      <c r="AK46" s="93" t="e">
        <f>AF46*$D46</f>
        <v>#VALUE!</v>
      </c>
      <c r="AL46" s="93"/>
      <c r="AM46" s="93" t="e">
        <f t="shared" ref="AM46:AN57" si="2">AH46*$D46</f>
        <v>#VALUE!</v>
      </c>
      <c r="AN46" s="94" t="e">
        <f t="shared" si="2"/>
        <v>#VALUE!</v>
      </c>
    </row>
    <row r="47" spans="1:40" x14ac:dyDescent="0.25">
      <c r="A47">
        <f>A46+1</f>
        <v>2</v>
      </c>
      <c r="B47" s="24"/>
      <c r="C47" s="30" t="s">
        <v>104</v>
      </c>
      <c r="D47" s="33"/>
      <c r="E47" s="63"/>
      <c r="F47" s="41"/>
      <c r="G47" s="41"/>
      <c r="H47" s="41"/>
      <c r="I47" s="41"/>
      <c r="J47" s="41"/>
      <c r="K47" s="41"/>
      <c r="L47" s="41"/>
      <c r="M47" s="41"/>
      <c r="N47" s="41"/>
      <c r="O47" s="41"/>
      <c r="P47" s="41"/>
      <c r="Q47" s="41"/>
      <c r="R47" s="41"/>
      <c r="S47" s="41"/>
      <c r="T47" s="41"/>
      <c r="U47" s="41"/>
      <c r="V47" s="41"/>
      <c r="W47" s="41"/>
      <c r="X47" s="41"/>
      <c r="Y47" s="41"/>
      <c r="Z47" s="41"/>
      <c r="AA47" s="41"/>
      <c r="AB47" s="41"/>
      <c r="AC47" s="41"/>
      <c r="AD47" s="81"/>
      <c r="AE47" s="12" t="s">
        <v>104</v>
      </c>
      <c r="AF47" s="8" t="s">
        <v>104</v>
      </c>
      <c r="AG47" s="8"/>
      <c r="AH47" s="8" t="s">
        <v>104</v>
      </c>
      <c r="AI47" s="23" t="s">
        <v>104</v>
      </c>
      <c r="AJ47" s="95" t="e">
        <f t="shared" ref="AJ47:AK57" si="3">AE47*$D47</f>
        <v>#VALUE!</v>
      </c>
      <c r="AK47" s="91" t="e">
        <f t="shared" si="3"/>
        <v>#VALUE!</v>
      </c>
      <c r="AL47" s="91"/>
      <c r="AM47" s="91" t="e">
        <f t="shared" si="2"/>
        <v>#VALUE!</v>
      </c>
      <c r="AN47" s="96" t="e">
        <f t="shared" si="2"/>
        <v>#VALUE!</v>
      </c>
    </row>
    <row r="48" spans="1:40" x14ac:dyDescent="0.25">
      <c r="A48">
        <f t="shared" ref="A48:A57" si="4">A47+1</f>
        <v>3</v>
      </c>
      <c r="B48" s="28"/>
      <c r="C48" s="14"/>
      <c r="D48" s="33"/>
      <c r="E48" s="63"/>
      <c r="F48" s="41"/>
      <c r="G48" s="41"/>
      <c r="H48" s="41"/>
      <c r="I48" s="41"/>
      <c r="J48" s="41"/>
      <c r="K48" s="41"/>
      <c r="L48" s="41"/>
      <c r="M48" s="41"/>
      <c r="N48" s="41"/>
      <c r="O48" s="41"/>
      <c r="P48" s="41"/>
      <c r="Q48" s="41"/>
      <c r="R48" s="41"/>
      <c r="S48" s="41"/>
      <c r="T48" s="41"/>
      <c r="U48" s="41"/>
      <c r="V48" s="41"/>
      <c r="W48" s="41"/>
      <c r="X48" s="41"/>
      <c r="Y48" s="41"/>
      <c r="Z48" s="41"/>
      <c r="AA48" s="41"/>
      <c r="AB48" s="41"/>
      <c r="AC48" s="41"/>
      <c r="AD48" s="81"/>
      <c r="AE48" s="12" t="s">
        <v>104</v>
      </c>
      <c r="AF48" s="8" t="s">
        <v>104</v>
      </c>
      <c r="AG48" s="8"/>
      <c r="AH48" s="8" t="s">
        <v>104</v>
      </c>
      <c r="AI48" s="23" t="s">
        <v>104</v>
      </c>
      <c r="AJ48" s="95" t="e">
        <f t="shared" si="3"/>
        <v>#VALUE!</v>
      </c>
      <c r="AK48" s="91" t="e">
        <f t="shared" si="3"/>
        <v>#VALUE!</v>
      </c>
      <c r="AL48" s="91"/>
      <c r="AM48" s="91" t="e">
        <f t="shared" si="2"/>
        <v>#VALUE!</v>
      </c>
      <c r="AN48" s="96" t="e">
        <f t="shared" si="2"/>
        <v>#VALUE!</v>
      </c>
    </row>
    <row r="49" spans="1:40" x14ac:dyDescent="0.25">
      <c r="A49">
        <f t="shared" si="4"/>
        <v>4</v>
      </c>
      <c r="B49" s="28"/>
      <c r="C49" s="14"/>
      <c r="D49" s="33"/>
      <c r="E49" s="63"/>
      <c r="F49" s="41"/>
      <c r="G49" s="41"/>
      <c r="H49" s="41"/>
      <c r="I49" s="41"/>
      <c r="J49" s="41"/>
      <c r="K49" s="41"/>
      <c r="L49" s="41"/>
      <c r="M49" s="41"/>
      <c r="N49" s="41"/>
      <c r="O49" s="41"/>
      <c r="P49" s="41"/>
      <c r="Q49" s="41"/>
      <c r="R49" s="41"/>
      <c r="S49" s="41"/>
      <c r="T49" s="41"/>
      <c r="U49" s="41"/>
      <c r="V49" s="41"/>
      <c r="W49" s="41"/>
      <c r="X49" s="41"/>
      <c r="Y49" s="41"/>
      <c r="Z49" s="41"/>
      <c r="AA49" s="41"/>
      <c r="AB49" s="41"/>
      <c r="AC49" s="41"/>
      <c r="AD49" s="81"/>
      <c r="AE49" s="12" t="s">
        <v>104</v>
      </c>
      <c r="AF49" s="8" t="s">
        <v>104</v>
      </c>
      <c r="AG49" s="8"/>
      <c r="AH49" s="8" t="s">
        <v>104</v>
      </c>
      <c r="AI49" s="23" t="s">
        <v>104</v>
      </c>
      <c r="AJ49" s="95" t="e">
        <f t="shared" si="3"/>
        <v>#VALUE!</v>
      </c>
      <c r="AK49" s="91" t="e">
        <f t="shared" si="3"/>
        <v>#VALUE!</v>
      </c>
      <c r="AL49" s="91"/>
      <c r="AM49" s="91" t="e">
        <f t="shared" si="2"/>
        <v>#VALUE!</v>
      </c>
      <c r="AN49" s="96" t="e">
        <f t="shared" si="2"/>
        <v>#VALUE!</v>
      </c>
    </row>
    <row r="50" spans="1:40" x14ac:dyDescent="0.25">
      <c r="A50">
        <f t="shared" si="4"/>
        <v>5</v>
      </c>
      <c r="B50" s="28"/>
      <c r="C50" s="14"/>
      <c r="D50" s="33"/>
      <c r="E50" s="63"/>
      <c r="F50" s="41"/>
      <c r="G50" s="41"/>
      <c r="H50" s="41"/>
      <c r="I50" s="41"/>
      <c r="J50" s="41"/>
      <c r="K50" s="41"/>
      <c r="L50" s="41"/>
      <c r="M50" s="41"/>
      <c r="N50" s="41"/>
      <c r="O50" s="41"/>
      <c r="P50" s="41"/>
      <c r="Q50" s="41"/>
      <c r="R50" s="41"/>
      <c r="S50" s="41"/>
      <c r="T50" s="41"/>
      <c r="U50" s="41"/>
      <c r="V50" s="41"/>
      <c r="W50" s="41"/>
      <c r="X50" s="41"/>
      <c r="Y50" s="41"/>
      <c r="Z50" s="41"/>
      <c r="AA50" s="41"/>
      <c r="AB50" s="41"/>
      <c r="AC50" s="41"/>
      <c r="AD50" s="81"/>
      <c r="AE50" s="12" t="s">
        <v>104</v>
      </c>
      <c r="AF50" s="8" t="s">
        <v>104</v>
      </c>
      <c r="AG50" s="8"/>
      <c r="AH50" s="8" t="s">
        <v>104</v>
      </c>
      <c r="AI50" s="23" t="s">
        <v>104</v>
      </c>
      <c r="AJ50" s="95" t="e">
        <f t="shared" si="3"/>
        <v>#VALUE!</v>
      </c>
      <c r="AK50" s="91" t="e">
        <f t="shared" si="3"/>
        <v>#VALUE!</v>
      </c>
      <c r="AL50" s="91"/>
      <c r="AM50" s="91" t="e">
        <f t="shared" si="2"/>
        <v>#VALUE!</v>
      </c>
      <c r="AN50" s="96" t="e">
        <f t="shared" si="2"/>
        <v>#VALUE!</v>
      </c>
    </row>
    <row r="51" spans="1:40" x14ac:dyDescent="0.25">
      <c r="A51">
        <f t="shared" si="4"/>
        <v>6</v>
      </c>
      <c r="B51" s="28"/>
      <c r="C51" s="14"/>
      <c r="D51" s="33"/>
      <c r="E51" s="63"/>
      <c r="F51" s="41"/>
      <c r="G51" s="41"/>
      <c r="H51" s="41"/>
      <c r="I51" s="41"/>
      <c r="J51" s="41"/>
      <c r="K51" s="41"/>
      <c r="L51" s="41"/>
      <c r="M51" s="41"/>
      <c r="N51" s="41"/>
      <c r="O51" s="41"/>
      <c r="P51" s="41"/>
      <c r="Q51" s="41"/>
      <c r="R51" s="41"/>
      <c r="S51" s="41"/>
      <c r="T51" s="41"/>
      <c r="U51" s="41"/>
      <c r="V51" s="41"/>
      <c r="W51" s="41"/>
      <c r="X51" s="41"/>
      <c r="Y51" s="41"/>
      <c r="Z51" s="41"/>
      <c r="AA51" s="41"/>
      <c r="AB51" s="41"/>
      <c r="AC51" s="41"/>
      <c r="AD51" s="81"/>
      <c r="AE51" s="12" t="s">
        <v>104</v>
      </c>
      <c r="AF51" s="8" t="s">
        <v>104</v>
      </c>
      <c r="AG51" s="8"/>
      <c r="AH51" s="8" t="s">
        <v>104</v>
      </c>
      <c r="AI51" s="23" t="s">
        <v>104</v>
      </c>
      <c r="AJ51" s="95" t="e">
        <f t="shared" si="3"/>
        <v>#VALUE!</v>
      </c>
      <c r="AK51" s="91" t="e">
        <f t="shared" si="3"/>
        <v>#VALUE!</v>
      </c>
      <c r="AL51" s="91"/>
      <c r="AM51" s="91" t="e">
        <f t="shared" si="2"/>
        <v>#VALUE!</v>
      </c>
      <c r="AN51" s="96" t="e">
        <f t="shared" si="2"/>
        <v>#VALUE!</v>
      </c>
    </row>
    <row r="52" spans="1:40" x14ac:dyDescent="0.25">
      <c r="A52">
        <f t="shared" si="4"/>
        <v>7</v>
      </c>
      <c r="B52" s="28"/>
      <c r="C52" s="14"/>
      <c r="D52" s="33"/>
      <c r="E52" s="63"/>
      <c r="F52" s="41"/>
      <c r="G52" s="41"/>
      <c r="H52" s="41"/>
      <c r="I52" s="41"/>
      <c r="J52" s="41"/>
      <c r="K52" s="41"/>
      <c r="L52" s="41"/>
      <c r="M52" s="41"/>
      <c r="N52" s="41"/>
      <c r="O52" s="41"/>
      <c r="P52" s="41"/>
      <c r="Q52" s="41"/>
      <c r="R52" s="41"/>
      <c r="S52" s="41"/>
      <c r="T52" s="41"/>
      <c r="U52" s="41"/>
      <c r="V52" s="41"/>
      <c r="W52" s="41"/>
      <c r="X52" s="41"/>
      <c r="Y52" s="41"/>
      <c r="Z52" s="41"/>
      <c r="AA52" s="41"/>
      <c r="AB52" s="41"/>
      <c r="AC52" s="41"/>
      <c r="AD52" s="81"/>
      <c r="AE52" s="12" t="s">
        <v>104</v>
      </c>
      <c r="AF52" s="8" t="s">
        <v>104</v>
      </c>
      <c r="AG52" s="8"/>
      <c r="AH52" s="8" t="s">
        <v>104</v>
      </c>
      <c r="AI52" s="23" t="s">
        <v>104</v>
      </c>
      <c r="AJ52" s="95" t="e">
        <f t="shared" si="3"/>
        <v>#VALUE!</v>
      </c>
      <c r="AK52" s="91" t="e">
        <f t="shared" si="3"/>
        <v>#VALUE!</v>
      </c>
      <c r="AL52" s="91"/>
      <c r="AM52" s="91" t="e">
        <f t="shared" si="2"/>
        <v>#VALUE!</v>
      </c>
      <c r="AN52" s="96" t="e">
        <f t="shared" si="2"/>
        <v>#VALUE!</v>
      </c>
    </row>
    <row r="53" spans="1:40" x14ac:dyDescent="0.25">
      <c r="A53">
        <f t="shared" si="4"/>
        <v>8</v>
      </c>
      <c r="B53" s="28"/>
      <c r="C53" s="14"/>
      <c r="D53" s="33"/>
      <c r="E53" s="63"/>
      <c r="F53" s="41"/>
      <c r="G53" s="41"/>
      <c r="H53" s="41"/>
      <c r="I53" s="41"/>
      <c r="J53" s="41"/>
      <c r="K53" s="41"/>
      <c r="L53" s="41"/>
      <c r="M53" s="41"/>
      <c r="N53" s="41"/>
      <c r="O53" s="41"/>
      <c r="P53" s="41"/>
      <c r="Q53" s="41"/>
      <c r="R53" s="41"/>
      <c r="S53" s="41"/>
      <c r="T53" s="41"/>
      <c r="U53" s="41"/>
      <c r="V53" s="41"/>
      <c r="W53" s="41"/>
      <c r="X53" s="41"/>
      <c r="Y53" s="41"/>
      <c r="Z53" s="41"/>
      <c r="AA53" s="41"/>
      <c r="AB53" s="41"/>
      <c r="AC53" s="41"/>
      <c r="AD53" s="81"/>
      <c r="AE53" s="12" t="s">
        <v>104</v>
      </c>
      <c r="AF53" s="8" t="s">
        <v>104</v>
      </c>
      <c r="AG53" s="8"/>
      <c r="AH53" s="8" t="s">
        <v>104</v>
      </c>
      <c r="AI53" s="23" t="s">
        <v>104</v>
      </c>
      <c r="AJ53" s="95" t="e">
        <f t="shared" si="3"/>
        <v>#VALUE!</v>
      </c>
      <c r="AK53" s="91" t="e">
        <f t="shared" si="3"/>
        <v>#VALUE!</v>
      </c>
      <c r="AL53" s="91"/>
      <c r="AM53" s="91" t="e">
        <f t="shared" si="2"/>
        <v>#VALUE!</v>
      </c>
      <c r="AN53" s="96" t="e">
        <f t="shared" si="2"/>
        <v>#VALUE!</v>
      </c>
    </row>
    <row r="54" spans="1:40" x14ac:dyDescent="0.25">
      <c r="A54">
        <f t="shared" si="4"/>
        <v>9</v>
      </c>
      <c r="B54" s="28"/>
      <c r="C54" s="14"/>
      <c r="D54" s="33"/>
      <c r="E54" s="63"/>
      <c r="F54" s="41"/>
      <c r="G54" s="41"/>
      <c r="H54" s="41"/>
      <c r="I54" s="41"/>
      <c r="J54" s="41"/>
      <c r="K54" s="41"/>
      <c r="L54" s="41"/>
      <c r="M54" s="41"/>
      <c r="N54" s="41"/>
      <c r="O54" s="41"/>
      <c r="P54" s="41"/>
      <c r="Q54" s="41"/>
      <c r="R54" s="41"/>
      <c r="S54" s="41"/>
      <c r="T54" s="41"/>
      <c r="U54" s="41"/>
      <c r="V54" s="41"/>
      <c r="W54" s="41"/>
      <c r="X54" s="41"/>
      <c r="Y54" s="41"/>
      <c r="Z54" s="41"/>
      <c r="AA54" s="41"/>
      <c r="AB54" s="41"/>
      <c r="AC54" s="41"/>
      <c r="AD54" s="81"/>
      <c r="AE54" s="12" t="s">
        <v>104</v>
      </c>
      <c r="AF54" s="8" t="s">
        <v>104</v>
      </c>
      <c r="AG54" s="8"/>
      <c r="AH54" s="8" t="s">
        <v>104</v>
      </c>
      <c r="AI54" s="23" t="s">
        <v>104</v>
      </c>
      <c r="AJ54" s="95" t="e">
        <f t="shared" si="3"/>
        <v>#VALUE!</v>
      </c>
      <c r="AK54" s="91" t="e">
        <f t="shared" si="3"/>
        <v>#VALUE!</v>
      </c>
      <c r="AL54" s="91"/>
      <c r="AM54" s="91" t="e">
        <f t="shared" si="2"/>
        <v>#VALUE!</v>
      </c>
      <c r="AN54" s="96" t="e">
        <f t="shared" si="2"/>
        <v>#VALUE!</v>
      </c>
    </row>
    <row r="55" spans="1:40" x14ac:dyDescent="0.25">
      <c r="A55">
        <f t="shared" si="4"/>
        <v>10</v>
      </c>
      <c r="B55" s="28"/>
      <c r="C55" s="14"/>
      <c r="D55" s="33"/>
      <c r="E55" s="63"/>
      <c r="F55" s="41"/>
      <c r="G55" s="41"/>
      <c r="H55" s="41"/>
      <c r="I55" s="41"/>
      <c r="J55" s="41"/>
      <c r="K55" s="41"/>
      <c r="L55" s="41"/>
      <c r="M55" s="41"/>
      <c r="N55" s="41"/>
      <c r="O55" s="41"/>
      <c r="P55" s="41"/>
      <c r="Q55" s="41"/>
      <c r="R55" s="41"/>
      <c r="S55" s="41"/>
      <c r="T55" s="41"/>
      <c r="U55" s="41"/>
      <c r="V55" s="41"/>
      <c r="W55" s="41"/>
      <c r="X55" s="41"/>
      <c r="Y55" s="41"/>
      <c r="Z55" s="41"/>
      <c r="AA55" s="41"/>
      <c r="AB55" s="41"/>
      <c r="AC55" s="41"/>
      <c r="AD55" s="81"/>
      <c r="AE55" s="12" t="s">
        <v>104</v>
      </c>
      <c r="AF55" s="8" t="s">
        <v>104</v>
      </c>
      <c r="AG55" s="8"/>
      <c r="AH55" s="8" t="s">
        <v>104</v>
      </c>
      <c r="AI55" s="23" t="s">
        <v>104</v>
      </c>
      <c r="AJ55" s="95" t="e">
        <f t="shared" si="3"/>
        <v>#VALUE!</v>
      </c>
      <c r="AK55" s="91" t="e">
        <f t="shared" si="3"/>
        <v>#VALUE!</v>
      </c>
      <c r="AL55" s="91"/>
      <c r="AM55" s="91" t="e">
        <f t="shared" si="2"/>
        <v>#VALUE!</v>
      </c>
      <c r="AN55" s="96" t="e">
        <f t="shared" si="2"/>
        <v>#VALUE!</v>
      </c>
    </row>
    <row r="56" spans="1:40" x14ac:dyDescent="0.25">
      <c r="A56">
        <f t="shared" si="4"/>
        <v>11</v>
      </c>
      <c r="B56" s="28"/>
      <c r="C56" s="14"/>
      <c r="D56" s="33"/>
      <c r="E56" s="63"/>
      <c r="F56" s="41"/>
      <c r="G56" s="41"/>
      <c r="H56" s="41"/>
      <c r="I56" s="41"/>
      <c r="J56" s="41"/>
      <c r="K56" s="41"/>
      <c r="L56" s="41"/>
      <c r="M56" s="41"/>
      <c r="N56" s="41"/>
      <c r="O56" s="41"/>
      <c r="P56" s="41"/>
      <c r="Q56" s="41"/>
      <c r="R56" s="41"/>
      <c r="S56" s="41"/>
      <c r="T56" s="41"/>
      <c r="U56" s="41"/>
      <c r="V56" s="41"/>
      <c r="W56" s="41"/>
      <c r="X56" s="41"/>
      <c r="Y56" s="41"/>
      <c r="Z56" s="41"/>
      <c r="AA56" s="41"/>
      <c r="AB56" s="41"/>
      <c r="AC56" s="41"/>
      <c r="AD56" s="81"/>
      <c r="AE56" s="12" t="s">
        <v>104</v>
      </c>
      <c r="AF56" s="8" t="s">
        <v>104</v>
      </c>
      <c r="AG56" s="8"/>
      <c r="AH56" s="8" t="s">
        <v>104</v>
      </c>
      <c r="AI56" s="23" t="s">
        <v>104</v>
      </c>
      <c r="AJ56" s="95" t="e">
        <f t="shared" si="3"/>
        <v>#VALUE!</v>
      </c>
      <c r="AK56" s="91" t="e">
        <f t="shared" si="3"/>
        <v>#VALUE!</v>
      </c>
      <c r="AL56" s="91"/>
      <c r="AM56" s="91" t="e">
        <f t="shared" si="2"/>
        <v>#VALUE!</v>
      </c>
      <c r="AN56" s="96" t="e">
        <f t="shared" si="2"/>
        <v>#VALUE!</v>
      </c>
    </row>
    <row r="57" spans="1:40" ht="15.75" thickBot="1" x14ac:dyDescent="0.3">
      <c r="A57">
        <f t="shared" si="4"/>
        <v>12</v>
      </c>
      <c r="B57" s="29"/>
      <c r="C57" s="42"/>
      <c r="D57" s="43"/>
      <c r="E57" s="64"/>
      <c r="F57" s="65"/>
      <c r="G57" s="65"/>
      <c r="H57" s="65"/>
      <c r="I57" s="65"/>
      <c r="J57" s="65"/>
      <c r="K57" s="65"/>
      <c r="L57" s="65"/>
      <c r="M57" s="65"/>
      <c r="N57" s="65"/>
      <c r="O57" s="65"/>
      <c r="P57" s="65"/>
      <c r="Q57" s="65"/>
      <c r="R57" s="65"/>
      <c r="S57" s="65"/>
      <c r="T57" s="65"/>
      <c r="U57" s="65"/>
      <c r="V57" s="65"/>
      <c r="W57" s="65"/>
      <c r="X57" s="65"/>
      <c r="Y57" s="65"/>
      <c r="Z57" s="65"/>
      <c r="AA57" s="65"/>
      <c r="AB57" s="65"/>
      <c r="AC57" s="65"/>
      <c r="AD57" s="82"/>
      <c r="AE57" s="77" t="s">
        <v>104</v>
      </c>
      <c r="AF57" s="78" t="s">
        <v>104</v>
      </c>
      <c r="AG57" s="78"/>
      <c r="AH57" s="78" t="s">
        <v>104</v>
      </c>
      <c r="AI57" s="79" t="s">
        <v>104</v>
      </c>
      <c r="AJ57" s="97" t="e">
        <f t="shared" si="3"/>
        <v>#VALUE!</v>
      </c>
      <c r="AK57" s="98" t="e">
        <f t="shared" si="3"/>
        <v>#VALUE!</v>
      </c>
      <c r="AL57" s="98"/>
      <c r="AM57" s="98" t="e">
        <f t="shared" si="2"/>
        <v>#VALUE!</v>
      </c>
      <c r="AN57" s="99" t="e">
        <f t="shared" si="2"/>
        <v>#VALUE!</v>
      </c>
    </row>
    <row r="58" spans="1:40" x14ac:dyDescent="0.25">
      <c r="B58" s="5" t="s">
        <v>9</v>
      </c>
      <c r="C58" s="149" t="s">
        <v>10</v>
      </c>
      <c r="D58" s="150"/>
      <c r="E58" s="74" t="s">
        <v>104</v>
      </c>
      <c r="F58" s="74" t="s">
        <v>104</v>
      </c>
      <c r="G58" s="74" t="s">
        <v>104</v>
      </c>
      <c r="H58" s="74"/>
      <c r="I58" s="74"/>
      <c r="J58" s="74"/>
      <c r="K58" s="74"/>
      <c r="L58" s="74"/>
      <c r="M58" s="74" t="s">
        <v>104</v>
      </c>
      <c r="N58" s="74" t="s">
        <v>104</v>
      </c>
      <c r="O58" s="74" t="s">
        <v>104</v>
      </c>
      <c r="P58" s="74" t="s">
        <v>104</v>
      </c>
      <c r="Q58" s="74" t="s">
        <v>104</v>
      </c>
      <c r="R58" s="74" t="s">
        <v>104</v>
      </c>
      <c r="S58" s="74" t="s">
        <v>104</v>
      </c>
      <c r="T58" s="74" t="s">
        <v>104</v>
      </c>
      <c r="U58" s="74" t="s">
        <v>104</v>
      </c>
      <c r="V58" s="74" t="s">
        <v>104</v>
      </c>
      <c r="W58" s="74" t="s">
        <v>104</v>
      </c>
      <c r="X58" s="74" t="s">
        <v>104</v>
      </c>
      <c r="Y58" s="74" t="s">
        <v>104</v>
      </c>
      <c r="Z58" s="74" t="s">
        <v>104</v>
      </c>
      <c r="AA58" s="74" t="s">
        <v>104</v>
      </c>
      <c r="AB58" s="74" t="s">
        <v>104</v>
      </c>
      <c r="AC58" s="74" t="s">
        <v>104</v>
      </c>
      <c r="AD58" s="75" t="s">
        <v>104</v>
      </c>
      <c r="AI58" s="60"/>
      <c r="AJ58" s="60"/>
      <c r="AK58" s="60"/>
      <c r="AL58" s="60"/>
      <c r="AN58" s="59"/>
    </row>
    <row r="59" spans="1:40" x14ac:dyDescent="0.25">
      <c r="B59" s="1" t="s">
        <v>7</v>
      </c>
      <c r="C59" s="143" t="s">
        <v>11</v>
      </c>
      <c r="D59" s="144"/>
      <c r="E59" s="7" t="s">
        <v>104</v>
      </c>
      <c r="F59" s="7" t="s">
        <v>104</v>
      </c>
      <c r="G59" s="7" t="s">
        <v>104</v>
      </c>
      <c r="H59" s="7"/>
      <c r="I59" s="7"/>
      <c r="J59" s="7"/>
      <c r="K59" s="7"/>
      <c r="L59" s="7"/>
      <c r="M59" s="7" t="s">
        <v>104</v>
      </c>
      <c r="N59" s="7" t="s">
        <v>104</v>
      </c>
      <c r="O59" s="7" t="s">
        <v>104</v>
      </c>
      <c r="P59" s="7" t="s">
        <v>104</v>
      </c>
      <c r="Q59" s="7" t="s">
        <v>104</v>
      </c>
      <c r="R59" s="7" t="s">
        <v>104</v>
      </c>
      <c r="S59" s="7" t="s">
        <v>104</v>
      </c>
      <c r="T59" s="7" t="s">
        <v>104</v>
      </c>
      <c r="U59" s="7" t="s">
        <v>104</v>
      </c>
      <c r="V59" s="7" t="s">
        <v>104</v>
      </c>
      <c r="W59" s="7" t="s">
        <v>104</v>
      </c>
      <c r="X59" s="7" t="s">
        <v>104</v>
      </c>
      <c r="Y59" s="7" t="s">
        <v>104</v>
      </c>
      <c r="Z59" s="7" t="s">
        <v>104</v>
      </c>
      <c r="AA59" s="7" t="s">
        <v>104</v>
      </c>
      <c r="AB59" s="73" t="s">
        <v>104</v>
      </c>
      <c r="AC59" s="73" t="s">
        <v>104</v>
      </c>
      <c r="AD59" s="9" t="s">
        <v>104</v>
      </c>
    </row>
    <row r="60" spans="1:40" x14ac:dyDescent="0.25">
      <c r="B60" s="1" t="s">
        <v>8</v>
      </c>
      <c r="C60" s="143" t="s">
        <v>12</v>
      </c>
      <c r="D60" s="144"/>
      <c r="E60" s="7" t="s">
        <v>104</v>
      </c>
      <c r="F60" s="7" t="s">
        <v>104</v>
      </c>
      <c r="G60" s="7" t="s">
        <v>104</v>
      </c>
      <c r="H60" s="7"/>
      <c r="I60" s="7"/>
      <c r="J60" s="7"/>
      <c r="K60" s="7"/>
      <c r="L60" s="7"/>
      <c r="M60" s="7" t="s">
        <v>104</v>
      </c>
      <c r="N60" s="7" t="s">
        <v>104</v>
      </c>
      <c r="O60" s="7" t="s">
        <v>104</v>
      </c>
      <c r="P60" s="7" t="s">
        <v>104</v>
      </c>
      <c r="Q60" s="7" t="s">
        <v>104</v>
      </c>
      <c r="R60" s="7" t="s">
        <v>104</v>
      </c>
      <c r="S60" s="7" t="s">
        <v>104</v>
      </c>
      <c r="T60" s="7" t="s">
        <v>104</v>
      </c>
      <c r="U60" s="7" t="s">
        <v>104</v>
      </c>
      <c r="V60" s="7" t="s">
        <v>104</v>
      </c>
      <c r="W60" s="7" t="s">
        <v>104</v>
      </c>
      <c r="X60" s="7" t="s">
        <v>104</v>
      </c>
      <c r="Y60" s="7" t="s">
        <v>104</v>
      </c>
      <c r="Z60" s="7" t="s">
        <v>104</v>
      </c>
      <c r="AA60" s="7" t="s">
        <v>104</v>
      </c>
      <c r="AB60" s="7" t="s">
        <v>104</v>
      </c>
      <c r="AC60" s="7" t="s">
        <v>104</v>
      </c>
      <c r="AD60" s="9" t="s">
        <v>104</v>
      </c>
      <c r="AG60" s="26"/>
      <c r="AH60" s="100"/>
      <c r="AI60" s="26"/>
    </row>
    <row r="61" spans="1:40" x14ac:dyDescent="0.25">
      <c r="B61" s="1"/>
      <c r="C61" s="143" t="s">
        <v>59</v>
      </c>
      <c r="D61" s="144"/>
      <c r="E61" s="7" t="s">
        <v>104</v>
      </c>
      <c r="F61" s="7" t="s">
        <v>104</v>
      </c>
      <c r="G61" s="7" t="s">
        <v>104</v>
      </c>
      <c r="H61" s="7"/>
      <c r="I61" s="7"/>
      <c r="J61" s="7"/>
      <c r="K61" s="7"/>
      <c r="L61" s="7"/>
      <c r="M61" s="7" t="s">
        <v>104</v>
      </c>
      <c r="N61" s="7" t="s">
        <v>113</v>
      </c>
      <c r="O61" s="7" t="s">
        <v>104</v>
      </c>
      <c r="P61" s="7" t="s">
        <v>104</v>
      </c>
      <c r="Q61" s="7" t="s">
        <v>104</v>
      </c>
      <c r="R61" s="7" t="s">
        <v>104</v>
      </c>
      <c r="S61" s="7" t="s">
        <v>104</v>
      </c>
      <c r="T61" s="7" t="s">
        <v>104</v>
      </c>
      <c r="U61" s="7" t="s">
        <v>104</v>
      </c>
      <c r="V61" s="7" t="s">
        <v>104</v>
      </c>
      <c r="W61" s="7" t="s">
        <v>104</v>
      </c>
      <c r="X61" s="7" t="s">
        <v>104</v>
      </c>
      <c r="Y61" s="7" t="s">
        <v>104</v>
      </c>
      <c r="Z61" s="7" t="s">
        <v>104</v>
      </c>
      <c r="AA61" s="7" t="s">
        <v>104</v>
      </c>
      <c r="AB61" s="7" t="s">
        <v>104</v>
      </c>
      <c r="AC61" s="7" t="s">
        <v>104</v>
      </c>
      <c r="AD61" s="9" t="s">
        <v>104</v>
      </c>
      <c r="AG61" s="26"/>
      <c r="AH61" s="100"/>
      <c r="AI61" s="26"/>
    </row>
    <row r="62" spans="1:40" x14ac:dyDescent="0.25">
      <c r="B62" s="1"/>
      <c r="C62" s="151" t="s">
        <v>16</v>
      </c>
      <c r="D62" s="152"/>
      <c r="E62" s="111" t="s">
        <v>104</v>
      </c>
      <c r="F62" s="111" t="s">
        <v>104</v>
      </c>
      <c r="G62" s="111" t="s">
        <v>104</v>
      </c>
      <c r="H62" s="111"/>
      <c r="I62" s="111"/>
      <c r="J62" s="111"/>
      <c r="K62" s="111"/>
      <c r="L62" s="111"/>
      <c r="M62" s="111" t="s">
        <v>104</v>
      </c>
      <c r="N62" s="111" t="s">
        <v>104</v>
      </c>
      <c r="O62" s="111" t="s">
        <v>104</v>
      </c>
      <c r="P62" s="111" t="s">
        <v>104</v>
      </c>
      <c r="Q62" s="111" t="s">
        <v>104</v>
      </c>
      <c r="R62" s="111" t="s">
        <v>104</v>
      </c>
      <c r="S62" s="111" t="s">
        <v>104</v>
      </c>
      <c r="T62" s="111" t="s">
        <v>104</v>
      </c>
      <c r="U62" s="111" t="s">
        <v>104</v>
      </c>
      <c r="V62" s="111" t="s">
        <v>104</v>
      </c>
      <c r="W62" s="111" t="s">
        <v>104</v>
      </c>
      <c r="X62" s="111" t="s">
        <v>104</v>
      </c>
      <c r="Y62" s="111" t="s">
        <v>104</v>
      </c>
      <c r="Z62" s="111" t="s">
        <v>104</v>
      </c>
      <c r="AA62" s="111" t="s">
        <v>104</v>
      </c>
      <c r="AB62" s="111" t="s">
        <v>104</v>
      </c>
      <c r="AC62" s="111" t="s">
        <v>104</v>
      </c>
      <c r="AD62" s="112" t="s">
        <v>104</v>
      </c>
      <c r="AG62" s="26"/>
      <c r="AH62" s="100"/>
      <c r="AI62" s="26"/>
    </row>
    <row r="63" spans="1:40" x14ac:dyDescent="0.25">
      <c r="B63" s="1"/>
      <c r="C63" s="143" t="s">
        <v>14</v>
      </c>
      <c r="D63" s="144"/>
      <c r="E63" s="45" t="e">
        <f>ABS(E46 * $D$33) +ABS(E47  * $D$34)+ABS(E48 * $D$35)+ABS(E49 * $D$36)+ABS(E50  * $D$37)+ABS(E51  * $D$38)+ABS(E52  * $D$39)+ABS(E53  * $D$41)+ABS(E55  * $D$42)+ABS(E56 * $D$43)+ABS(E57  * $D$44)</f>
        <v>#VALUE!</v>
      </c>
      <c r="F63" s="45" t="e">
        <f t="shared" ref="F63:AD63" si="5">ABS(F46 * $D$33) +ABS(F47  * $D$34)+ABS(F48 * $D$35)+ABS(F49 * $D$36)+ABS(F50  * $D$37)+ABS(F51  * $D$38)+ABS(F52  * $D$39)+ABS(F53  * $D$41)+ABS(F55  * $D$42)+ABS(F56 * $D$43)+ABS(F57  * $D$44)</f>
        <v>#VALUE!</v>
      </c>
      <c r="G63" s="45" t="e">
        <f t="shared" si="5"/>
        <v>#VALUE!</v>
      </c>
      <c r="H63" s="45" t="e">
        <f t="shared" si="5"/>
        <v>#VALUE!</v>
      </c>
      <c r="I63" s="45" t="e">
        <f t="shared" si="5"/>
        <v>#VALUE!</v>
      </c>
      <c r="J63" s="45" t="e">
        <f t="shared" si="5"/>
        <v>#VALUE!</v>
      </c>
      <c r="K63" s="45" t="e">
        <f t="shared" si="5"/>
        <v>#VALUE!</v>
      </c>
      <c r="L63" s="45" t="e">
        <f t="shared" si="5"/>
        <v>#VALUE!</v>
      </c>
      <c r="M63" s="45" t="e">
        <f t="shared" si="5"/>
        <v>#VALUE!</v>
      </c>
      <c r="N63" s="45" t="e">
        <f t="shared" si="5"/>
        <v>#VALUE!</v>
      </c>
      <c r="O63" s="45" t="e">
        <f t="shared" si="5"/>
        <v>#VALUE!</v>
      </c>
      <c r="P63" s="45" t="e">
        <f t="shared" si="5"/>
        <v>#VALUE!</v>
      </c>
      <c r="Q63" s="45" t="e">
        <f t="shared" si="5"/>
        <v>#VALUE!</v>
      </c>
      <c r="R63" s="45" t="e">
        <f t="shared" si="5"/>
        <v>#VALUE!</v>
      </c>
      <c r="S63" s="45" t="e">
        <f t="shared" si="5"/>
        <v>#VALUE!</v>
      </c>
      <c r="T63" s="45" t="e">
        <f t="shared" si="5"/>
        <v>#VALUE!</v>
      </c>
      <c r="U63" s="45" t="e">
        <f t="shared" si="5"/>
        <v>#VALUE!</v>
      </c>
      <c r="V63" s="45" t="e">
        <f t="shared" si="5"/>
        <v>#VALUE!</v>
      </c>
      <c r="W63" s="45" t="e">
        <f t="shared" si="5"/>
        <v>#VALUE!</v>
      </c>
      <c r="X63" s="45" t="e">
        <f t="shared" si="5"/>
        <v>#VALUE!</v>
      </c>
      <c r="Y63" s="45" t="e">
        <f t="shared" si="5"/>
        <v>#VALUE!</v>
      </c>
      <c r="Z63" s="45" t="e">
        <f t="shared" si="5"/>
        <v>#VALUE!</v>
      </c>
      <c r="AA63" s="45" t="e">
        <f t="shared" si="5"/>
        <v>#VALUE!</v>
      </c>
      <c r="AB63" s="45" t="e">
        <f t="shared" si="5"/>
        <v>#VALUE!</v>
      </c>
      <c r="AC63" s="45" t="e">
        <f t="shared" si="5"/>
        <v>#VALUE!</v>
      </c>
      <c r="AD63" s="76" t="e">
        <f t="shared" si="5"/>
        <v>#VALUE!</v>
      </c>
      <c r="AG63" s="26"/>
      <c r="AH63" s="100"/>
      <c r="AI63" s="26"/>
    </row>
    <row r="64" spans="1:40" x14ac:dyDescent="0.25">
      <c r="B64" s="1"/>
      <c r="C64" s="143" t="s">
        <v>63</v>
      </c>
      <c r="D64" s="144"/>
      <c r="E64" s="7" t="e">
        <f>#REF!</f>
        <v>#REF!</v>
      </c>
      <c r="F64" s="7" t="e">
        <f>#REF!</f>
        <v>#REF!</v>
      </c>
      <c r="G64" s="7" t="e">
        <f>#REF!</f>
        <v>#REF!</v>
      </c>
      <c r="H64" s="7" t="e">
        <f>#REF!</f>
        <v>#REF!</v>
      </c>
      <c r="I64" s="7" t="e">
        <f>#REF!</f>
        <v>#REF!</v>
      </c>
      <c r="J64" s="7" t="e">
        <f>#REF!</f>
        <v>#REF!</v>
      </c>
      <c r="K64" s="7" t="e">
        <f>#REF!</f>
        <v>#REF!</v>
      </c>
      <c r="L64" s="7" t="e">
        <f>#REF!</f>
        <v>#REF!</v>
      </c>
      <c r="M64" s="7" t="e">
        <f>#REF!</f>
        <v>#REF!</v>
      </c>
      <c r="N64" s="7" t="e">
        <f>#REF!</f>
        <v>#REF!</v>
      </c>
      <c r="O64" s="7" t="e">
        <f>#REF!</f>
        <v>#REF!</v>
      </c>
      <c r="P64" s="7" t="e">
        <f>#REF!</f>
        <v>#REF!</v>
      </c>
      <c r="Q64" s="7" t="e">
        <f>#REF!</f>
        <v>#REF!</v>
      </c>
      <c r="R64" s="7" t="e">
        <f>#REF!</f>
        <v>#REF!</v>
      </c>
      <c r="S64" s="7" t="e">
        <f>#REF!</f>
        <v>#REF!</v>
      </c>
      <c r="T64" s="7" t="e">
        <f>#REF!</f>
        <v>#REF!</v>
      </c>
      <c r="U64" s="7" t="e">
        <f>#REF!</f>
        <v>#REF!</v>
      </c>
      <c r="V64" s="7" t="e">
        <f>#REF!</f>
        <v>#REF!</v>
      </c>
      <c r="W64" s="7" t="e">
        <f>#REF!</f>
        <v>#REF!</v>
      </c>
      <c r="X64" s="7" t="e">
        <f>#REF!</f>
        <v>#REF!</v>
      </c>
      <c r="Y64" s="7" t="e">
        <f>#REF!</f>
        <v>#REF!</v>
      </c>
      <c r="Z64" s="7" t="e">
        <f>#REF!</f>
        <v>#REF!</v>
      </c>
      <c r="AA64" s="7" t="e">
        <f>#REF!</f>
        <v>#REF!</v>
      </c>
      <c r="AB64" s="7" t="e">
        <f>#REF!</f>
        <v>#REF!</v>
      </c>
      <c r="AC64" s="7" t="e">
        <f>#REF!</f>
        <v>#REF!</v>
      </c>
      <c r="AD64" s="9" t="e">
        <f>#REF!</f>
        <v>#REF!</v>
      </c>
      <c r="AG64" s="26"/>
      <c r="AH64" s="100"/>
      <c r="AI64" s="26"/>
    </row>
    <row r="65" spans="2:40" x14ac:dyDescent="0.25">
      <c r="B65" s="1"/>
      <c r="C65" s="145" t="s">
        <v>64</v>
      </c>
      <c r="D65" s="146"/>
      <c r="E65" s="7" t="e">
        <f>#REF!</f>
        <v>#REF!</v>
      </c>
      <c r="F65" s="7" t="e">
        <f>#REF!</f>
        <v>#REF!</v>
      </c>
      <c r="G65" s="7" t="e">
        <f>#REF!</f>
        <v>#REF!</v>
      </c>
      <c r="H65" s="7" t="e">
        <f>#REF!</f>
        <v>#REF!</v>
      </c>
      <c r="I65" s="7" t="e">
        <f>#REF!</f>
        <v>#REF!</v>
      </c>
      <c r="J65" s="7" t="e">
        <f>#REF!</f>
        <v>#REF!</v>
      </c>
      <c r="K65" s="7" t="e">
        <f>#REF!</f>
        <v>#REF!</v>
      </c>
      <c r="L65" s="7" t="e">
        <f>#REF!</f>
        <v>#REF!</v>
      </c>
      <c r="M65" s="7" t="e">
        <f>#REF!</f>
        <v>#REF!</v>
      </c>
      <c r="N65" s="7" t="e">
        <f>#REF!</f>
        <v>#REF!</v>
      </c>
      <c r="O65" s="7" t="e">
        <f>#REF!</f>
        <v>#REF!</v>
      </c>
      <c r="P65" s="7" t="e">
        <f>#REF!</f>
        <v>#REF!</v>
      </c>
      <c r="Q65" s="7" t="e">
        <f>#REF!</f>
        <v>#REF!</v>
      </c>
      <c r="R65" s="7" t="e">
        <f>#REF!</f>
        <v>#REF!</v>
      </c>
      <c r="S65" s="7" t="e">
        <f>#REF!</f>
        <v>#REF!</v>
      </c>
      <c r="T65" s="7" t="e">
        <f>#REF!</f>
        <v>#REF!</v>
      </c>
      <c r="U65" s="7" t="e">
        <f>#REF!</f>
        <v>#REF!</v>
      </c>
      <c r="V65" s="7" t="e">
        <f>#REF!</f>
        <v>#REF!</v>
      </c>
      <c r="W65" s="7" t="e">
        <f>#REF!</f>
        <v>#REF!</v>
      </c>
      <c r="X65" s="7" t="e">
        <f>#REF!</f>
        <v>#REF!</v>
      </c>
      <c r="Y65" s="7" t="e">
        <f>#REF!</f>
        <v>#REF!</v>
      </c>
      <c r="Z65" s="7" t="e">
        <f>#REF!</f>
        <v>#REF!</v>
      </c>
      <c r="AA65" s="7" t="e">
        <f>#REF!</f>
        <v>#REF!</v>
      </c>
      <c r="AB65" s="7" t="e">
        <f>#REF!</f>
        <v>#REF!</v>
      </c>
      <c r="AC65" s="7" t="e">
        <f>#REF!</f>
        <v>#REF!</v>
      </c>
      <c r="AD65" s="9" t="e">
        <f>#REF!</f>
        <v>#REF!</v>
      </c>
      <c r="AG65" s="26"/>
      <c r="AH65" s="100"/>
      <c r="AI65" s="26"/>
    </row>
    <row r="66" spans="2:40" x14ac:dyDescent="0.25">
      <c r="C66" s="143" t="s">
        <v>13</v>
      </c>
      <c r="D66" s="144"/>
      <c r="E66" s="7" t="s">
        <v>104</v>
      </c>
      <c r="F66" s="7"/>
      <c r="G66" s="7"/>
      <c r="H66" s="7"/>
      <c r="I66" s="7"/>
      <c r="J66" s="7"/>
      <c r="K66" s="7"/>
      <c r="L66" s="7"/>
      <c r="M66" s="7"/>
      <c r="N66" s="7"/>
      <c r="O66" s="7"/>
      <c r="P66" s="7"/>
      <c r="Q66" s="7"/>
      <c r="R66" s="7"/>
      <c r="S66" s="7"/>
      <c r="T66" s="7"/>
      <c r="U66" s="7"/>
      <c r="V66" s="7"/>
      <c r="W66" s="7"/>
      <c r="X66" s="7" t="s">
        <v>104</v>
      </c>
      <c r="Y66" s="7" t="s">
        <v>104</v>
      </c>
      <c r="Z66" s="7" t="s">
        <v>104</v>
      </c>
      <c r="AA66" s="7" t="s">
        <v>104</v>
      </c>
      <c r="AB66" s="7" t="s">
        <v>104</v>
      </c>
      <c r="AC66" s="7" t="s">
        <v>104</v>
      </c>
      <c r="AD66" s="9" t="s">
        <v>104</v>
      </c>
      <c r="AG66" s="26"/>
      <c r="AH66" s="100"/>
      <c r="AI66" s="26"/>
    </row>
    <row r="67" spans="2:40" ht="15.75" thickBot="1" x14ac:dyDescent="0.3">
      <c r="C67" s="147" t="s">
        <v>15</v>
      </c>
      <c r="D67" s="148"/>
      <c r="E67" s="10" t="s">
        <v>104</v>
      </c>
      <c r="F67" s="10"/>
      <c r="G67" s="10"/>
      <c r="H67" s="10"/>
      <c r="I67" s="10"/>
      <c r="J67" s="10"/>
      <c r="K67" s="10"/>
      <c r="L67" s="10"/>
      <c r="M67" s="10"/>
      <c r="N67" s="10"/>
      <c r="O67" s="10"/>
      <c r="P67" s="10"/>
      <c r="Q67" s="10"/>
      <c r="R67" s="10"/>
      <c r="S67" s="10"/>
      <c r="T67" s="10"/>
      <c r="U67" s="10"/>
      <c r="V67" s="10"/>
      <c r="W67" s="10"/>
      <c r="X67" s="10" t="s">
        <v>104</v>
      </c>
      <c r="Y67" s="10" t="s">
        <v>104</v>
      </c>
      <c r="Z67" s="10" t="s">
        <v>104</v>
      </c>
      <c r="AA67" s="10" t="s">
        <v>104</v>
      </c>
      <c r="AB67" s="10" t="s">
        <v>104</v>
      </c>
      <c r="AC67" s="10" t="s">
        <v>104</v>
      </c>
      <c r="AD67" s="11" t="s">
        <v>104</v>
      </c>
      <c r="AG67" s="26"/>
      <c r="AH67" s="100"/>
      <c r="AI67" s="26"/>
    </row>
    <row r="68" spans="2:40" x14ac:dyDescent="0.25">
      <c r="AG68" s="26"/>
      <c r="AH68" s="100"/>
      <c r="AI68" s="26"/>
    </row>
    <row r="69" spans="2:40" x14ac:dyDescent="0.25">
      <c r="AG69" s="26"/>
      <c r="AH69" s="100"/>
      <c r="AI69" s="26"/>
      <c r="AN69" s="2"/>
    </row>
    <row r="70" spans="2:40" x14ac:dyDescent="0.25">
      <c r="AG70" s="26"/>
      <c r="AH70" s="100"/>
      <c r="AI70" s="26"/>
      <c r="AM70" s="3"/>
    </row>
    <row r="71" spans="2:40" x14ac:dyDescent="0.25">
      <c r="AG71" s="26"/>
      <c r="AH71" s="100"/>
      <c r="AI71" s="26"/>
      <c r="AM71" s="3"/>
    </row>
    <row r="72" spans="2:40" x14ac:dyDescent="0.25">
      <c r="AG72" s="26"/>
      <c r="AH72" s="26"/>
      <c r="AI72" s="26"/>
      <c r="AM72" s="3"/>
    </row>
    <row r="73" spans="2:40" x14ac:dyDescent="0.25">
      <c r="AG73" s="26"/>
      <c r="AH73" s="26"/>
      <c r="AI73" s="26"/>
      <c r="AM73" s="3"/>
    </row>
    <row r="74" spans="2:40" x14ac:dyDescent="0.25">
      <c r="AM74" s="3"/>
    </row>
    <row r="75" spans="2:40" x14ac:dyDescent="0.25">
      <c r="AM75" s="3"/>
    </row>
  </sheetData>
  <mergeCells count="22">
    <mergeCell ref="A1:I1"/>
    <mergeCell ref="A2:I2"/>
    <mergeCell ref="A9:I9"/>
    <mergeCell ref="A10:I10"/>
    <mergeCell ref="B13:C13"/>
    <mergeCell ref="C64:D64"/>
    <mergeCell ref="C65:D65"/>
    <mergeCell ref="C66:D66"/>
    <mergeCell ref="C67:D67"/>
    <mergeCell ref="C58:D58"/>
    <mergeCell ref="C59:D59"/>
    <mergeCell ref="C60:D60"/>
    <mergeCell ref="C61:D61"/>
    <mergeCell ref="C62:D62"/>
    <mergeCell ref="C63:D63"/>
    <mergeCell ref="AE44:AI44"/>
    <mergeCell ref="AJ44:AN44"/>
    <mergeCell ref="B15:C15"/>
    <mergeCell ref="B17:C17"/>
    <mergeCell ref="B32:C32"/>
    <mergeCell ref="AE43:AL43"/>
    <mergeCell ref="AE42:AH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P61"/>
  <sheetViews>
    <sheetView topLeftCell="A45" zoomScale="80" zoomScaleNormal="80" zoomScalePageLayoutView="80" workbookViewId="0">
      <selection activeCell="T69" sqref="T69"/>
    </sheetView>
  </sheetViews>
  <sheetFormatPr defaultColWidth="8.85546875" defaultRowHeight="15" x14ac:dyDescent="0.25"/>
  <cols>
    <col min="2" max="2" width="45.42578125" customWidth="1"/>
    <col min="3" max="3" width="29.42578125" customWidth="1"/>
    <col min="4" max="4" width="11.7109375" customWidth="1"/>
    <col min="5" max="18" width="4.7109375" customWidth="1"/>
    <col min="19" max="19" width="5.42578125" customWidth="1"/>
    <col min="20" max="20" width="4.7109375" customWidth="1"/>
    <col min="21" max="21" width="5.42578125" customWidth="1"/>
    <col min="22" max="27" width="4.7109375" customWidth="1"/>
    <col min="28" max="28" width="6.7109375" customWidth="1"/>
    <col min="29" max="29" width="6.85546875" customWidth="1"/>
    <col min="30" max="30" width="4.7109375" customWidth="1"/>
    <col min="41" max="41" width="3.42578125" bestFit="1" customWidth="1"/>
  </cols>
  <sheetData>
    <row r="1" spans="1:42" x14ac:dyDescent="0.25">
      <c r="B1" s="2" t="s">
        <v>17</v>
      </c>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42" ht="15.75" thickBot="1" x14ac:dyDescent="0.3">
      <c r="A2" s="1" t="s">
        <v>6</v>
      </c>
      <c r="B2" s="141" t="s">
        <v>101</v>
      </c>
      <c r="C2" s="141"/>
      <c r="D2" s="26"/>
      <c r="E2" s="26"/>
      <c r="F2" s="26"/>
      <c r="G2" s="17"/>
      <c r="H2" s="17"/>
      <c r="I2" s="17"/>
      <c r="J2" s="17"/>
      <c r="K2" s="17"/>
      <c r="L2" s="17"/>
      <c r="M2" s="17"/>
      <c r="N2" s="17"/>
      <c r="O2" s="17"/>
      <c r="P2" s="17"/>
      <c r="Q2" s="17"/>
      <c r="R2" s="17"/>
      <c r="S2" s="17"/>
      <c r="T2" s="17"/>
      <c r="U2" s="17"/>
      <c r="V2" s="17"/>
      <c r="W2" s="17"/>
      <c r="X2" s="17"/>
      <c r="Y2" s="17"/>
      <c r="Z2" s="26"/>
      <c r="AA2" s="26"/>
      <c r="AB2" s="26"/>
      <c r="AC2" s="26"/>
      <c r="AD2" s="26"/>
      <c r="AE2" s="26"/>
      <c r="AP2" s="2"/>
    </row>
    <row r="3" spans="1:42" ht="15.75" thickBot="1" x14ac:dyDescent="0.3">
      <c r="B3" s="2" t="s">
        <v>18</v>
      </c>
      <c r="D3">
        <v>1</v>
      </c>
      <c r="E3" s="69" t="str">
        <f>E31</f>
        <v>↑</v>
      </c>
      <c r="F3" s="22" t="str">
        <f>E30</f>
        <v>Maximum Speed</v>
      </c>
      <c r="G3" s="17"/>
      <c r="H3" s="17"/>
      <c r="I3" s="17"/>
      <c r="J3" s="17"/>
      <c r="K3" s="17"/>
      <c r="L3" s="17"/>
      <c r="N3" s="17"/>
      <c r="O3" s="17"/>
      <c r="P3" s="17"/>
      <c r="Q3" s="17"/>
      <c r="R3" s="17"/>
      <c r="S3" s="17"/>
      <c r="T3" s="17"/>
      <c r="U3" s="17"/>
      <c r="V3" s="17"/>
      <c r="W3" s="17"/>
      <c r="X3" s="17"/>
      <c r="Y3" s="17"/>
      <c r="Z3" s="26"/>
      <c r="AA3" s="26"/>
      <c r="AB3" s="26"/>
      <c r="AC3" s="26"/>
      <c r="AD3" s="26"/>
      <c r="AO3" s="6"/>
    </row>
    <row r="4" spans="1:42" ht="15.75" thickBot="1" x14ac:dyDescent="0.3">
      <c r="B4" s="141" t="s">
        <v>102</v>
      </c>
      <c r="C4" s="141"/>
      <c r="D4">
        <f>D3+1</f>
        <v>2</v>
      </c>
      <c r="E4" s="16">
        <v>1</v>
      </c>
      <c r="F4" s="70" t="str">
        <f>F31</f>
        <v>↑</v>
      </c>
      <c r="G4" s="22" t="str">
        <f>F30</f>
        <v>Maximum Acceleration</v>
      </c>
      <c r="H4" s="17"/>
      <c r="I4" s="26"/>
      <c r="J4" s="26"/>
      <c r="K4" s="26"/>
      <c r="L4" s="26"/>
      <c r="M4" s="26"/>
      <c r="N4" s="26"/>
      <c r="O4" s="26"/>
      <c r="P4" s="26"/>
      <c r="Q4" s="26"/>
      <c r="R4" s="26"/>
      <c r="S4" s="26"/>
      <c r="T4" s="17"/>
      <c r="U4" s="17"/>
      <c r="V4" s="17"/>
      <c r="W4" s="17"/>
      <c r="X4" s="17"/>
      <c r="Y4" s="17"/>
      <c r="Z4" s="26"/>
      <c r="AA4" s="26"/>
      <c r="AB4" s="26"/>
      <c r="AC4" s="26"/>
      <c r="AD4" s="26"/>
      <c r="AO4" s="6"/>
    </row>
    <row r="5" spans="1:42" ht="15.75" thickBot="1" x14ac:dyDescent="0.3">
      <c r="B5" s="2" t="s">
        <v>19</v>
      </c>
      <c r="D5">
        <f t="shared" ref="D5:D28" si="0">D4+1</f>
        <v>3</v>
      </c>
      <c r="E5" s="16"/>
      <c r="F5" s="37"/>
      <c r="G5" s="70" t="str">
        <f>G31</f>
        <v>↑</v>
      </c>
      <c r="H5" s="22" t="str">
        <f>G30</f>
        <v>CPU</v>
      </c>
      <c r="I5" s="17"/>
      <c r="J5" s="17"/>
      <c r="K5" s="17"/>
      <c r="L5" s="17"/>
      <c r="M5" s="17"/>
      <c r="N5" s="17"/>
      <c r="O5" s="17"/>
      <c r="P5" s="17"/>
      <c r="Q5" s="26"/>
      <c r="R5" s="26"/>
      <c r="S5" s="26"/>
      <c r="T5" s="26"/>
      <c r="U5" s="17"/>
      <c r="V5" s="17"/>
      <c r="W5" s="17"/>
      <c r="X5" s="17"/>
      <c r="Y5" s="17"/>
      <c r="Z5" s="26"/>
      <c r="AA5" s="26"/>
      <c r="AB5" s="26"/>
      <c r="AC5" s="26"/>
      <c r="AD5" s="26"/>
      <c r="AO5" s="3"/>
    </row>
    <row r="6" spans="1:42" ht="15.75" thickBot="1" x14ac:dyDescent="0.3">
      <c r="B6" s="104">
        <v>42587</v>
      </c>
      <c r="D6">
        <f t="shared" si="0"/>
        <v>4</v>
      </c>
      <c r="E6" s="16"/>
      <c r="F6" s="19"/>
      <c r="G6" s="37">
        <v>1</v>
      </c>
      <c r="H6" s="70" t="str">
        <f>H31</f>
        <v>↑</v>
      </c>
      <c r="I6" s="22" t="str">
        <f>H30</f>
        <v># Microcontrollers</v>
      </c>
      <c r="J6" s="17"/>
      <c r="K6" s="17"/>
      <c r="L6" s="17"/>
      <c r="M6" s="17"/>
      <c r="N6" s="17"/>
      <c r="O6" s="17"/>
      <c r="P6" s="17"/>
      <c r="Q6" s="17"/>
      <c r="R6" s="26"/>
      <c r="S6" s="26"/>
      <c r="T6" s="26"/>
      <c r="U6" s="26"/>
      <c r="V6" s="17"/>
      <c r="W6" s="17"/>
      <c r="X6" s="17"/>
      <c r="Y6" s="17"/>
      <c r="Z6" s="26"/>
      <c r="AA6" s="26"/>
      <c r="AB6" s="26"/>
      <c r="AC6" s="26"/>
      <c r="AD6" s="26"/>
      <c r="AO6" s="3"/>
    </row>
    <row r="7" spans="1:42" ht="15.75" thickBot="1" x14ac:dyDescent="0.3">
      <c r="B7" s="2"/>
      <c r="D7">
        <f t="shared" si="0"/>
        <v>5</v>
      </c>
      <c r="E7" s="16"/>
      <c r="F7" s="38"/>
      <c r="G7" s="19"/>
      <c r="H7" s="37">
        <v>1</v>
      </c>
      <c r="I7" s="70" t="str">
        <f>I31</f>
        <v>↑</v>
      </c>
      <c r="J7" s="22" t="str">
        <f>I30</f>
        <v>Number of Sensor Ports Type A</v>
      </c>
      <c r="K7" s="17"/>
      <c r="L7" s="17"/>
      <c r="M7" s="17"/>
      <c r="N7" s="17"/>
      <c r="O7" s="17"/>
      <c r="P7" s="17"/>
      <c r="S7" s="26"/>
      <c r="T7" s="26"/>
      <c r="U7" s="26"/>
      <c r="V7" s="26"/>
      <c r="W7" s="17"/>
      <c r="X7" s="17"/>
      <c r="Y7" s="17"/>
      <c r="Z7" s="26"/>
      <c r="AA7" s="26"/>
      <c r="AB7" s="26"/>
      <c r="AC7" s="26"/>
      <c r="AD7" s="26"/>
      <c r="AO7" s="3"/>
    </row>
    <row r="8" spans="1:42" ht="15.75" thickBot="1" x14ac:dyDescent="0.3">
      <c r="B8" s="2"/>
      <c r="D8">
        <f t="shared" si="0"/>
        <v>6</v>
      </c>
      <c r="E8" s="16"/>
      <c r="F8" s="38"/>
      <c r="G8" s="38"/>
      <c r="H8" s="19">
        <v>1</v>
      </c>
      <c r="I8" s="37"/>
      <c r="J8" s="71" t="str">
        <f>J31</f>
        <v>↑</v>
      </c>
      <c r="K8" s="22" t="str">
        <f>J30</f>
        <v>Number of Sensor Ports Type B</v>
      </c>
      <c r="L8" s="17"/>
      <c r="M8" s="17"/>
      <c r="N8" s="17"/>
      <c r="O8" s="17"/>
      <c r="P8" s="17"/>
      <c r="Q8" s="26"/>
      <c r="S8" s="26"/>
      <c r="T8" s="26"/>
      <c r="U8" s="26"/>
      <c r="V8" s="26"/>
      <c r="W8" s="17"/>
      <c r="X8" s="17"/>
      <c r="Y8" s="17"/>
      <c r="Z8" s="26"/>
      <c r="AA8" s="26"/>
      <c r="AB8" s="26"/>
      <c r="AC8" s="26"/>
      <c r="AD8" s="26"/>
      <c r="AO8" s="3"/>
    </row>
    <row r="9" spans="1:42" ht="15.75" thickBot="1" x14ac:dyDescent="0.3">
      <c r="B9" s="2"/>
      <c r="D9">
        <f t="shared" si="0"/>
        <v>7</v>
      </c>
      <c r="E9" s="16"/>
      <c r="F9" s="38"/>
      <c r="G9" s="38"/>
      <c r="H9" s="19">
        <v>1</v>
      </c>
      <c r="I9" s="37"/>
      <c r="J9" s="21">
        <v>-1</v>
      </c>
      <c r="K9" s="70" t="str">
        <f>K31</f>
        <v>↑</v>
      </c>
      <c r="L9" s="22" t="str">
        <f>K30</f>
        <v>Number of Sensor Ports Type C</v>
      </c>
      <c r="M9" s="17"/>
      <c r="N9" s="17"/>
      <c r="O9" s="17"/>
      <c r="P9" s="17"/>
      <c r="Q9" s="26"/>
      <c r="S9" s="26"/>
      <c r="T9" s="26"/>
      <c r="U9" s="26"/>
      <c r="V9" s="26"/>
      <c r="W9" s="17"/>
      <c r="X9" s="17"/>
      <c r="Y9" s="17"/>
      <c r="Z9" s="26"/>
      <c r="AA9" s="26"/>
      <c r="AB9" s="26"/>
      <c r="AC9" s="26"/>
      <c r="AD9" s="26"/>
      <c r="AO9" s="3"/>
    </row>
    <row r="10" spans="1:42" ht="15.75" thickBot="1" x14ac:dyDescent="0.3">
      <c r="B10" s="2" t="s">
        <v>104</v>
      </c>
      <c r="D10">
        <f t="shared" si="0"/>
        <v>8</v>
      </c>
      <c r="E10" s="16">
        <v>-1</v>
      </c>
      <c r="F10" s="38"/>
      <c r="G10" s="38">
        <v>1</v>
      </c>
      <c r="H10" s="19">
        <v>1</v>
      </c>
      <c r="I10" s="37"/>
      <c r="J10" s="21"/>
      <c r="K10" s="19"/>
      <c r="L10" s="70" t="str">
        <f>L31</f>
        <v>↑</v>
      </c>
      <c r="M10" s="22" t="str">
        <f>L30</f>
        <v>Navigation Sensors Quality</v>
      </c>
      <c r="N10" s="17"/>
      <c r="O10" s="17"/>
      <c r="P10" s="26"/>
      <c r="Q10" s="26"/>
      <c r="R10" s="17"/>
      <c r="S10" s="26"/>
      <c r="T10" s="26"/>
      <c r="U10" s="26"/>
      <c r="V10" s="26"/>
      <c r="W10" s="17"/>
      <c r="X10" s="17"/>
      <c r="Y10" s="17"/>
      <c r="Z10" s="26"/>
      <c r="AA10" s="26"/>
      <c r="AB10" s="26"/>
      <c r="AC10" s="26"/>
      <c r="AD10" s="26"/>
      <c r="AO10" s="3"/>
    </row>
    <row r="11" spans="1:42" ht="15.75" thickBot="1" x14ac:dyDescent="0.3">
      <c r="A11" s="6" t="s">
        <v>104</v>
      </c>
      <c r="B11" t="s">
        <v>104</v>
      </c>
      <c r="D11">
        <f t="shared" si="0"/>
        <v>9</v>
      </c>
      <c r="E11" s="16">
        <v>-1</v>
      </c>
      <c r="F11" s="38"/>
      <c r="G11" s="38">
        <v>1</v>
      </c>
      <c r="H11" s="19">
        <v>1</v>
      </c>
      <c r="I11" s="37"/>
      <c r="J11" s="21"/>
      <c r="K11" s="19"/>
      <c r="L11" s="19"/>
      <c r="M11" s="70" t="str">
        <f>M31</f>
        <v>↑</v>
      </c>
      <c r="N11" s="22" t="str">
        <f>M30</f>
        <v>Sensor Filter Quality</v>
      </c>
      <c r="O11" s="17"/>
      <c r="P11" s="26"/>
      <c r="Q11" s="26"/>
      <c r="R11" s="17"/>
      <c r="S11" s="26"/>
      <c r="T11" s="26"/>
      <c r="U11" s="26"/>
      <c r="V11" s="26"/>
      <c r="W11" s="17"/>
      <c r="X11" s="17"/>
      <c r="Y11" s="17"/>
      <c r="Z11" s="26"/>
      <c r="AA11" s="26"/>
      <c r="AB11" s="26"/>
      <c r="AC11" s="26"/>
      <c r="AD11" s="26"/>
      <c r="AO11" s="3"/>
    </row>
    <row r="12" spans="1:42" ht="15.75" thickBot="1" x14ac:dyDescent="0.3">
      <c r="A12" s="6" t="s">
        <v>104</v>
      </c>
      <c r="B12" t="s">
        <v>104</v>
      </c>
      <c r="D12">
        <f t="shared" si="0"/>
        <v>10</v>
      </c>
      <c r="E12" s="16"/>
      <c r="F12" s="38"/>
      <c r="G12" s="38">
        <v>1</v>
      </c>
      <c r="H12" s="19"/>
      <c r="I12" s="37"/>
      <c r="J12" s="36"/>
      <c r="K12" s="37"/>
      <c r="L12" s="37">
        <v>2</v>
      </c>
      <c r="M12" s="37">
        <v>2</v>
      </c>
      <c r="N12" s="71" t="str">
        <f>N31</f>
        <v>↑</v>
      </c>
      <c r="O12" s="22" t="str">
        <f>N30</f>
        <v>Area Map Precision</v>
      </c>
      <c r="P12" s="26"/>
      <c r="Q12" s="26"/>
      <c r="R12" s="17"/>
      <c r="S12" s="26"/>
      <c r="T12" s="26"/>
      <c r="U12" s="26"/>
      <c r="V12" s="26"/>
      <c r="W12" s="17"/>
      <c r="X12" s="17"/>
      <c r="Y12" s="17"/>
      <c r="Z12" s="26"/>
      <c r="AA12" s="26"/>
      <c r="AB12" s="26"/>
      <c r="AC12" s="26"/>
      <c r="AD12" s="26"/>
      <c r="AO12" s="3"/>
    </row>
    <row r="13" spans="1:42" ht="15.75" thickBot="1" x14ac:dyDescent="0.3">
      <c r="A13" s="3"/>
      <c r="B13" t="s">
        <v>104</v>
      </c>
      <c r="D13" s="101">
        <f t="shared" si="0"/>
        <v>11</v>
      </c>
      <c r="E13" s="66" t="s">
        <v>71</v>
      </c>
      <c r="F13" s="102">
        <v>1</v>
      </c>
      <c r="G13" s="102">
        <v>2</v>
      </c>
      <c r="H13" s="19"/>
      <c r="I13" s="37"/>
      <c r="J13" s="19"/>
      <c r="K13" s="19"/>
      <c r="L13" s="19">
        <v>1</v>
      </c>
      <c r="M13" s="19"/>
      <c r="N13" s="19">
        <v>-1</v>
      </c>
      <c r="O13" s="71" t="str">
        <f>O31</f>
        <v>↑</v>
      </c>
      <c r="P13" s="22" t="str">
        <f>O30</f>
        <v>Path Planning Quality</v>
      </c>
      <c r="Q13" s="17"/>
      <c r="R13" s="17"/>
      <c r="S13" s="17"/>
      <c r="T13" s="17"/>
      <c r="U13" s="17"/>
      <c r="V13" s="26"/>
      <c r="W13" s="17"/>
      <c r="X13" s="17"/>
      <c r="Y13" s="17"/>
      <c r="Z13" s="26"/>
      <c r="AA13" s="26"/>
      <c r="AB13" s="26"/>
      <c r="AC13" s="26"/>
      <c r="AD13" s="26"/>
      <c r="AO13" s="3"/>
    </row>
    <row r="14" spans="1:42" ht="15.75" thickBot="1" x14ac:dyDescent="0.3">
      <c r="A14" s="3" t="s">
        <v>104</v>
      </c>
      <c r="B14" t="s">
        <v>104</v>
      </c>
      <c r="D14">
        <f t="shared" si="0"/>
        <v>12</v>
      </c>
      <c r="E14" s="66" t="s">
        <v>71</v>
      </c>
      <c r="F14" s="38">
        <v>-1</v>
      </c>
      <c r="G14" s="38">
        <v>1</v>
      </c>
      <c r="H14" s="19"/>
      <c r="I14" s="37"/>
      <c r="J14" s="38"/>
      <c r="K14" s="38"/>
      <c r="L14" s="38"/>
      <c r="M14" s="38"/>
      <c r="N14" s="38"/>
      <c r="O14" s="21">
        <v>-1</v>
      </c>
      <c r="P14" s="70" t="str">
        <f>Q31</f>
        <v>↑</v>
      </c>
      <c r="Q14" s="22" t="str">
        <f>P30</f>
        <v>Path Planning Frequency</v>
      </c>
      <c r="R14" s="17"/>
      <c r="S14" s="17"/>
      <c r="T14" s="17"/>
      <c r="U14" s="17"/>
      <c r="V14" s="26"/>
      <c r="W14" s="17"/>
      <c r="X14" s="17"/>
      <c r="Y14" s="17"/>
      <c r="Z14" s="26"/>
      <c r="AA14" s="26"/>
      <c r="AB14" s="26"/>
      <c r="AC14" s="26"/>
      <c r="AD14" s="26"/>
      <c r="AO14" s="3"/>
    </row>
    <row r="15" spans="1:42" ht="15.75" thickBot="1" x14ac:dyDescent="0.3">
      <c r="A15" s="3" t="s">
        <v>104</v>
      </c>
      <c r="B15" t="s">
        <v>104</v>
      </c>
      <c r="D15">
        <f t="shared" si="0"/>
        <v>13</v>
      </c>
      <c r="E15" s="66" t="s">
        <v>73</v>
      </c>
      <c r="F15" s="38">
        <v>1</v>
      </c>
      <c r="G15" s="38"/>
      <c r="H15" s="19"/>
      <c r="I15" s="37"/>
      <c r="J15" s="38"/>
      <c r="K15" s="38"/>
      <c r="L15" s="38">
        <v>2</v>
      </c>
      <c r="M15" s="38">
        <v>1</v>
      </c>
      <c r="N15" s="38"/>
      <c r="O15" s="21">
        <v>2</v>
      </c>
      <c r="P15" s="19">
        <v>1</v>
      </c>
      <c r="Q15" s="70" t="str">
        <f>Q31</f>
        <v>↑</v>
      </c>
      <c r="R15" s="22" t="str">
        <f>Q30</f>
        <v>Controls / Path Following Accuracy</v>
      </c>
      <c r="S15" s="17"/>
      <c r="T15" s="17"/>
      <c r="U15" s="26"/>
      <c r="V15" s="26"/>
      <c r="W15" s="17"/>
      <c r="X15" s="17"/>
      <c r="Y15" s="17"/>
      <c r="Z15" s="26"/>
      <c r="AA15" s="26"/>
      <c r="AB15" s="26"/>
      <c r="AC15" s="26"/>
      <c r="AD15" s="26"/>
      <c r="AO15" s="3"/>
    </row>
    <row r="16" spans="1:42" ht="15.75" thickBot="1" x14ac:dyDescent="0.3">
      <c r="B16" s="2"/>
      <c r="D16">
        <f t="shared" si="0"/>
        <v>14</v>
      </c>
      <c r="E16" s="66" t="s">
        <v>73</v>
      </c>
      <c r="F16" s="38"/>
      <c r="G16" s="38">
        <v>2</v>
      </c>
      <c r="H16" s="38"/>
      <c r="I16" s="19"/>
      <c r="J16" s="19"/>
      <c r="K16" s="19"/>
      <c r="L16" s="19">
        <v>1</v>
      </c>
      <c r="M16" s="68" t="s">
        <v>76</v>
      </c>
      <c r="N16" s="19">
        <v>2</v>
      </c>
      <c r="O16" s="21">
        <v>2</v>
      </c>
      <c r="P16" s="19">
        <v>2</v>
      </c>
      <c r="Q16" s="19">
        <v>2</v>
      </c>
      <c r="R16" s="70" t="str">
        <f>R31</f>
        <v>↑</v>
      </c>
      <c r="S16" s="22" t="str">
        <f>R30</f>
        <v>Controls Quality</v>
      </c>
      <c r="T16" s="17"/>
      <c r="U16" s="26"/>
      <c r="V16" s="26"/>
      <c r="W16" s="17"/>
      <c r="X16" s="17"/>
      <c r="Y16" s="17"/>
      <c r="Z16" s="26"/>
      <c r="AA16" s="26"/>
      <c r="AB16" s="26"/>
      <c r="AC16" s="26"/>
      <c r="AD16" s="26"/>
      <c r="AO16" s="3"/>
    </row>
    <row r="17" spans="1:42" ht="15.75" thickBot="1" x14ac:dyDescent="0.3">
      <c r="B17" s="2"/>
      <c r="D17">
        <f t="shared" si="0"/>
        <v>15</v>
      </c>
      <c r="E17" s="16">
        <v>-1</v>
      </c>
      <c r="F17" s="38"/>
      <c r="G17" s="38"/>
      <c r="H17" s="38"/>
      <c r="I17" s="38"/>
      <c r="J17" s="38"/>
      <c r="K17" s="38"/>
      <c r="L17" s="38"/>
      <c r="M17" s="38"/>
      <c r="N17" s="38"/>
      <c r="O17" s="36"/>
      <c r="P17" s="37"/>
      <c r="Q17" s="37"/>
      <c r="R17" s="37"/>
      <c r="S17" s="71" t="str">
        <f>S31</f>
        <v>↓</v>
      </c>
      <c r="T17" s="22" t="str">
        <f>S30</f>
        <v>Structural Material &amp; Parts Costs</v>
      </c>
      <c r="U17" s="26"/>
      <c r="V17" s="26"/>
      <c r="W17" s="17"/>
      <c r="X17" s="17"/>
      <c r="Y17" s="17"/>
      <c r="Z17" s="26"/>
      <c r="AA17" s="26"/>
      <c r="AB17" s="26"/>
      <c r="AC17" s="26"/>
      <c r="AD17" s="26"/>
      <c r="AO17" s="3"/>
    </row>
    <row r="18" spans="1:42" ht="15.75" thickBot="1" x14ac:dyDescent="0.3">
      <c r="B18" s="2"/>
      <c r="D18">
        <f t="shared" si="0"/>
        <v>16</v>
      </c>
      <c r="E18" s="16"/>
      <c r="F18" s="40"/>
      <c r="G18" s="38"/>
      <c r="H18" s="38"/>
      <c r="I18" s="38"/>
      <c r="J18" s="38"/>
      <c r="K18" s="38"/>
      <c r="L18" s="38"/>
      <c r="M18" s="38"/>
      <c r="N18" s="38"/>
      <c r="O18" s="19"/>
      <c r="P18" s="19"/>
      <c r="Q18" s="19"/>
      <c r="R18" s="19"/>
      <c r="S18" s="19">
        <v>1</v>
      </c>
      <c r="T18" s="70" t="str">
        <f>T31</f>
        <v>↓</v>
      </c>
      <c r="U18" s="22" t="str">
        <f>T30</f>
        <v>Structural Repair Costs</v>
      </c>
      <c r="V18" s="17"/>
      <c r="W18" s="17"/>
      <c r="X18" s="17"/>
      <c r="Y18" s="17"/>
      <c r="Z18" s="26"/>
      <c r="AA18" s="26"/>
      <c r="AB18" s="26"/>
      <c r="AC18" s="26"/>
      <c r="AD18" s="26"/>
      <c r="AO18" s="3"/>
    </row>
    <row r="19" spans="1:42" ht="15.75" thickBot="1" x14ac:dyDescent="0.3">
      <c r="B19" s="141"/>
      <c r="C19" s="141"/>
      <c r="D19">
        <f t="shared" si="0"/>
        <v>17</v>
      </c>
      <c r="E19" s="16"/>
      <c r="F19" s="21"/>
      <c r="G19" s="18">
        <v>-2</v>
      </c>
      <c r="H19" s="38">
        <v>-1</v>
      </c>
      <c r="I19" s="38"/>
      <c r="J19" s="38"/>
      <c r="K19" s="38">
        <v>-1</v>
      </c>
      <c r="L19" s="38"/>
      <c r="M19" s="38"/>
      <c r="N19" s="38"/>
      <c r="O19" s="38"/>
      <c r="P19" s="38"/>
      <c r="Q19" s="38"/>
      <c r="R19" s="38"/>
      <c r="S19" s="38"/>
      <c r="T19" s="37"/>
      <c r="U19" s="71" t="str">
        <f>U31</f>
        <v>↓</v>
      </c>
      <c r="V19" s="22" t="str">
        <f>U30</f>
        <v>Electrical Parts Costs</v>
      </c>
      <c r="W19" s="17"/>
      <c r="X19" s="17"/>
      <c r="Y19" s="26"/>
      <c r="Z19" s="26"/>
      <c r="AA19" s="26"/>
      <c r="AB19" s="26"/>
      <c r="AC19" s="26"/>
      <c r="AD19" s="26"/>
    </row>
    <row r="20" spans="1:42" ht="15.75" thickBot="1" x14ac:dyDescent="0.3">
      <c r="D20">
        <f t="shared" si="0"/>
        <v>18</v>
      </c>
      <c r="E20" s="16"/>
      <c r="F20" s="21"/>
      <c r="G20" s="21"/>
      <c r="H20" s="21">
        <v>-1</v>
      </c>
      <c r="I20" s="38"/>
      <c r="J20" s="38"/>
      <c r="K20" s="38"/>
      <c r="L20" s="38"/>
      <c r="M20" s="38"/>
      <c r="N20" s="38"/>
      <c r="O20" s="38"/>
      <c r="P20" s="38"/>
      <c r="Q20" s="38"/>
      <c r="R20" s="38"/>
      <c r="S20" s="38"/>
      <c r="T20" s="19"/>
      <c r="U20" s="21">
        <v>1</v>
      </c>
      <c r="V20" s="70" t="str">
        <f>V31</f>
        <v>↓</v>
      </c>
      <c r="W20" s="22" t="str">
        <f>V30</f>
        <v>Electrical Repair  Costs</v>
      </c>
      <c r="X20" s="17"/>
      <c r="Y20" s="26"/>
      <c r="Z20" s="26"/>
      <c r="AA20" s="26"/>
      <c r="AB20" s="26"/>
      <c r="AC20" s="26"/>
      <c r="AD20" s="26"/>
    </row>
    <row r="21" spans="1:42" ht="15.75" thickBot="1" x14ac:dyDescent="0.3">
      <c r="D21">
        <f t="shared" si="0"/>
        <v>19</v>
      </c>
      <c r="E21" s="35"/>
      <c r="F21" s="36"/>
      <c r="G21" s="36"/>
      <c r="H21" s="36">
        <v>-1</v>
      </c>
      <c r="I21" s="36"/>
      <c r="J21" s="36"/>
      <c r="K21" s="36">
        <v>-1</v>
      </c>
      <c r="L21" s="36">
        <v>-1</v>
      </c>
      <c r="M21" s="36">
        <v>-1</v>
      </c>
      <c r="N21" s="36"/>
      <c r="O21" s="36">
        <v>-1</v>
      </c>
      <c r="P21" s="36"/>
      <c r="Q21" s="36"/>
      <c r="R21" s="36">
        <v>-2</v>
      </c>
      <c r="S21" s="36"/>
      <c r="T21" s="37"/>
      <c r="U21" s="37"/>
      <c r="V21" s="37"/>
      <c r="W21" s="71" t="str">
        <f>W31</f>
        <v>↓</v>
      </c>
      <c r="X21" s="22" t="str">
        <f>W30</f>
        <v>Initialization &amp; Calibration Time</v>
      </c>
      <c r="Y21" s="26"/>
      <c r="Z21" s="26"/>
      <c r="AA21" s="26"/>
      <c r="AB21" s="26"/>
      <c r="AC21" s="26"/>
      <c r="AD21" s="26"/>
    </row>
    <row r="22" spans="1:42" ht="15.75" thickBot="1" x14ac:dyDescent="0.3">
      <c r="D22">
        <f t="shared" si="0"/>
        <v>20</v>
      </c>
      <c r="E22" s="16"/>
      <c r="F22" s="19"/>
      <c r="G22" s="19"/>
      <c r="H22" s="19"/>
      <c r="I22" s="19"/>
      <c r="J22" s="19"/>
      <c r="K22" s="19">
        <v>-1</v>
      </c>
      <c r="L22" s="19"/>
      <c r="M22" s="19"/>
      <c r="N22" s="19"/>
      <c r="O22" s="19"/>
      <c r="P22" s="19"/>
      <c r="Q22" s="19"/>
      <c r="R22" s="19"/>
      <c r="S22" s="19"/>
      <c r="T22" s="19"/>
      <c r="U22" s="19"/>
      <c r="V22" s="19"/>
      <c r="W22" s="19"/>
      <c r="X22" s="70" t="str">
        <f>X31</f>
        <v>↓</v>
      </c>
      <c r="Y22" s="22" t="str">
        <f>X30</f>
        <v>Assembly Time</v>
      </c>
      <c r="Z22" s="17"/>
      <c r="AA22" s="17"/>
      <c r="AB22" s="17"/>
      <c r="AC22" s="17"/>
      <c r="AD22" s="17"/>
    </row>
    <row r="23" spans="1:42" ht="15.75" thickBot="1" x14ac:dyDescent="0.3">
      <c r="D23">
        <f t="shared" si="0"/>
        <v>21</v>
      </c>
      <c r="E23" s="39">
        <v>-1</v>
      </c>
      <c r="F23" s="38"/>
      <c r="G23" s="38"/>
      <c r="H23" s="38"/>
      <c r="I23" s="38"/>
      <c r="J23" s="38"/>
      <c r="K23" s="38"/>
      <c r="L23" s="38"/>
      <c r="M23" s="38"/>
      <c r="N23" s="38"/>
      <c r="O23" s="38"/>
      <c r="P23" s="38"/>
      <c r="Q23" s="38"/>
      <c r="R23" s="38"/>
      <c r="S23" s="38">
        <v>-1</v>
      </c>
      <c r="T23" s="38"/>
      <c r="U23" s="38"/>
      <c r="V23" s="38"/>
      <c r="W23" s="38"/>
      <c r="X23" s="37">
        <v>-1</v>
      </c>
      <c r="Y23" s="71" t="str">
        <f>Y31</f>
        <v>↓</v>
      </c>
      <c r="Z23" s="22" t="str">
        <f>Y30</f>
        <v>Manufacture Time</v>
      </c>
      <c r="AA23" s="17"/>
      <c r="AB23" s="17"/>
      <c r="AC23" s="17"/>
      <c r="AD23" s="17"/>
    </row>
    <row r="24" spans="1:42" ht="15.75" thickBot="1" x14ac:dyDescent="0.3">
      <c r="D24">
        <f t="shared" si="0"/>
        <v>22</v>
      </c>
      <c r="E24" s="39"/>
      <c r="F24" s="38"/>
      <c r="G24" s="38"/>
      <c r="H24" s="38"/>
      <c r="I24" s="38"/>
      <c r="J24" s="38"/>
      <c r="K24" s="38"/>
      <c r="L24" s="38"/>
      <c r="M24" s="38"/>
      <c r="N24" s="38"/>
      <c r="O24" s="38"/>
      <c r="P24" s="38"/>
      <c r="Q24" s="38"/>
      <c r="R24" s="38"/>
      <c r="S24" s="38">
        <v>2</v>
      </c>
      <c r="T24" s="38"/>
      <c r="U24" s="38"/>
      <c r="V24" s="38"/>
      <c r="W24" s="38"/>
      <c r="X24" s="19"/>
      <c r="Y24" s="21">
        <v>-1</v>
      </c>
      <c r="Z24" s="70" t="str">
        <f>Z31</f>
        <v>↑</v>
      </c>
      <c r="AA24" s="22" t="str">
        <f>Z30</f>
        <v>Frame Strength</v>
      </c>
      <c r="AB24" s="17"/>
      <c r="AC24" s="17"/>
      <c r="AD24" s="17"/>
    </row>
    <row r="25" spans="1:42" ht="15.75" thickBot="1" x14ac:dyDescent="0.3">
      <c r="D25">
        <f t="shared" si="0"/>
        <v>23</v>
      </c>
      <c r="E25" s="39">
        <v>-1</v>
      </c>
      <c r="F25" s="38">
        <v>-1</v>
      </c>
      <c r="G25" s="38"/>
      <c r="H25" s="38"/>
      <c r="I25" s="67" t="s">
        <v>75</v>
      </c>
      <c r="J25" s="67" t="s">
        <v>75</v>
      </c>
      <c r="K25" s="67" t="s">
        <v>75</v>
      </c>
      <c r="L25" s="38"/>
      <c r="M25" s="38"/>
      <c r="N25" s="38"/>
      <c r="O25" s="38"/>
      <c r="P25" s="38"/>
      <c r="Q25" s="38"/>
      <c r="R25" s="38"/>
      <c r="S25" s="38">
        <v>1</v>
      </c>
      <c r="T25" s="38"/>
      <c r="U25" s="38"/>
      <c r="V25" s="38"/>
      <c r="W25" s="38"/>
      <c r="X25" s="19"/>
      <c r="Y25" s="21"/>
      <c r="Z25" s="68" t="s">
        <v>72</v>
      </c>
      <c r="AA25" s="70" t="str">
        <f>AA31</f>
        <v>↑</v>
      </c>
      <c r="AB25" s="22" t="str">
        <f>AA30</f>
        <v>Max Payload Weight</v>
      </c>
      <c r="AC25" s="17"/>
      <c r="AD25" s="17"/>
    </row>
    <row r="26" spans="1:42" ht="15.75" thickBot="1" x14ac:dyDescent="0.3">
      <c r="D26">
        <f t="shared" si="0"/>
        <v>24</v>
      </c>
      <c r="E26" s="39"/>
      <c r="F26" s="38"/>
      <c r="G26" s="38"/>
      <c r="H26" s="38"/>
      <c r="I26" s="67" t="s">
        <v>75</v>
      </c>
      <c r="J26" s="67" t="s">
        <v>75</v>
      </c>
      <c r="K26" s="67" t="s">
        <v>75</v>
      </c>
      <c r="L26" s="38"/>
      <c r="M26" s="38"/>
      <c r="N26" s="38"/>
      <c r="O26" s="38"/>
      <c r="P26" s="38"/>
      <c r="Q26" s="38"/>
      <c r="R26" s="38"/>
      <c r="S26" s="38">
        <v>1</v>
      </c>
      <c r="T26" s="38"/>
      <c r="U26" s="38"/>
      <c r="V26" s="67" t="s">
        <v>75</v>
      </c>
      <c r="W26" s="38"/>
      <c r="X26" s="19"/>
      <c r="Y26" s="21"/>
      <c r="Z26" s="19">
        <v>-1</v>
      </c>
      <c r="AA26" s="19"/>
      <c r="AB26" s="70" t="str">
        <f>AB31</f>
        <v>↑</v>
      </c>
      <c r="AC26" s="22" t="str">
        <f>AB30</f>
        <v>Max Payload Size</v>
      </c>
      <c r="AD26" s="17"/>
    </row>
    <row r="27" spans="1:42" ht="15.75" thickBot="1" x14ac:dyDescent="0.3">
      <c r="D27">
        <f t="shared" si="0"/>
        <v>25</v>
      </c>
      <c r="E27" s="39"/>
      <c r="F27" s="38"/>
      <c r="G27" s="38"/>
      <c r="H27" s="38"/>
      <c r="I27" s="67" t="s">
        <v>71</v>
      </c>
      <c r="J27" s="67" t="s">
        <v>71</v>
      </c>
      <c r="K27" s="67" t="s">
        <v>71</v>
      </c>
      <c r="L27" s="38"/>
      <c r="M27" s="38"/>
      <c r="N27" s="38"/>
      <c r="O27" s="38"/>
      <c r="P27" s="38"/>
      <c r="Q27" s="38"/>
      <c r="R27" s="38"/>
      <c r="S27" s="38">
        <v>1</v>
      </c>
      <c r="T27" s="38"/>
      <c r="U27" s="38">
        <v>1</v>
      </c>
      <c r="V27" s="38"/>
      <c r="W27" s="38"/>
      <c r="X27" s="19"/>
      <c r="Y27" s="21"/>
      <c r="Z27" s="19"/>
      <c r="AA27" s="19"/>
      <c r="AB27" s="19">
        <v>1</v>
      </c>
      <c r="AC27" s="70" t="str">
        <f>AC31</f>
        <v>↑</v>
      </c>
      <c r="AD27" s="22" t="str">
        <f>AC30</f>
        <v>Sensor Bay Size</v>
      </c>
    </row>
    <row r="28" spans="1:42" ht="15" customHeight="1" x14ac:dyDescent="0.25">
      <c r="D28">
        <f t="shared" si="0"/>
        <v>26</v>
      </c>
      <c r="E28" s="39">
        <v>-1</v>
      </c>
      <c r="F28" s="38">
        <v>-1</v>
      </c>
      <c r="G28" s="38">
        <v>-1</v>
      </c>
      <c r="H28" s="38"/>
      <c r="I28" s="38"/>
      <c r="J28" s="38"/>
      <c r="K28" s="38">
        <v>-1</v>
      </c>
      <c r="L28" s="38"/>
      <c r="M28" s="38"/>
      <c r="N28" s="38"/>
      <c r="O28" s="38"/>
      <c r="P28" s="38"/>
      <c r="Q28" s="38"/>
      <c r="R28" s="38"/>
      <c r="S28" s="38"/>
      <c r="T28" s="38"/>
      <c r="U28" s="38"/>
      <c r="V28" s="38"/>
      <c r="W28" s="38"/>
      <c r="X28" s="19"/>
      <c r="Y28" s="18"/>
      <c r="Z28" s="20"/>
      <c r="AA28" s="20">
        <v>2</v>
      </c>
      <c r="AB28" s="20">
        <v>1</v>
      </c>
      <c r="AC28" s="19">
        <v>-1</v>
      </c>
      <c r="AD28" s="72" t="str">
        <f>AD31</f>
        <v>↑</v>
      </c>
      <c r="AE28" t="str">
        <f>AD30</f>
        <v>Battery Capacity</v>
      </c>
    </row>
    <row r="29" spans="1:42" ht="15" customHeight="1" x14ac:dyDescent="0.25">
      <c r="D29" s="5" t="s">
        <v>20</v>
      </c>
      <c r="E29" s="39">
        <v>1</v>
      </c>
      <c r="F29" s="34">
        <f>E29+1</f>
        <v>2</v>
      </c>
      <c r="G29" s="34">
        <f t="shared" ref="G29:AD29" si="1">F29+1</f>
        <v>3</v>
      </c>
      <c r="H29" s="34">
        <f t="shared" si="1"/>
        <v>4</v>
      </c>
      <c r="I29" s="34">
        <f t="shared" si="1"/>
        <v>5</v>
      </c>
      <c r="J29" s="34">
        <f t="shared" si="1"/>
        <v>6</v>
      </c>
      <c r="K29" s="34">
        <f t="shared" si="1"/>
        <v>7</v>
      </c>
      <c r="L29" s="34">
        <f t="shared" si="1"/>
        <v>8</v>
      </c>
      <c r="M29" s="34">
        <f t="shared" si="1"/>
        <v>9</v>
      </c>
      <c r="N29" s="34">
        <f t="shared" si="1"/>
        <v>10</v>
      </c>
      <c r="O29" s="34">
        <f t="shared" si="1"/>
        <v>11</v>
      </c>
      <c r="P29" s="34">
        <f t="shared" si="1"/>
        <v>12</v>
      </c>
      <c r="Q29" s="34">
        <f t="shared" si="1"/>
        <v>13</v>
      </c>
      <c r="R29" s="34">
        <f t="shared" si="1"/>
        <v>14</v>
      </c>
      <c r="S29" s="34">
        <f t="shared" si="1"/>
        <v>15</v>
      </c>
      <c r="T29" s="34">
        <f t="shared" si="1"/>
        <v>16</v>
      </c>
      <c r="U29" s="34">
        <f t="shared" si="1"/>
        <v>17</v>
      </c>
      <c r="V29" s="34">
        <f t="shared" si="1"/>
        <v>18</v>
      </c>
      <c r="W29" s="34">
        <f t="shared" si="1"/>
        <v>19</v>
      </c>
      <c r="X29" s="34">
        <f t="shared" si="1"/>
        <v>20</v>
      </c>
      <c r="Y29" s="34">
        <f t="shared" si="1"/>
        <v>21</v>
      </c>
      <c r="Z29" s="34">
        <f t="shared" si="1"/>
        <v>22</v>
      </c>
      <c r="AA29" s="34">
        <f t="shared" si="1"/>
        <v>23</v>
      </c>
      <c r="AB29" s="34">
        <f t="shared" si="1"/>
        <v>24</v>
      </c>
      <c r="AC29" s="7">
        <f t="shared" si="1"/>
        <v>25</v>
      </c>
      <c r="AD29" s="44">
        <f t="shared" si="1"/>
        <v>26</v>
      </c>
      <c r="AE29" s="2" t="s">
        <v>3</v>
      </c>
      <c r="AF29" s="2"/>
      <c r="AG29" s="2"/>
    </row>
    <row r="30" spans="1:42" ht="191.25" customHeight="1" thickBot="1" x14ac:dyDescent="0.3">
      <c r="D30" s="15" t="s">
        <v>2</v>
      </c>
      <c r="E30" s="107" t="s">
        <v>43</v>
      </c>
      <c r="F30" s="108" t="s">
        <v>60</v>
      </c>
      <c r="G30" s="108" t="s">
        <v>44</v>
      </c>
      <c r="H30" s="108" t="s">
        <v>54</v>
      </c>
      <c r="I30" s="108" t="s">
        <v>45</v>
      </c>
      <c r="J30" s="108" t="s">
        <v>47</v>
      </c>
      <c r="K30" s="108" t="s">
        <v>46</v>
      </c>
      <c r="L30" s="108" t="s">
        <v>77</v>
      </c>
      <c r="M30" s="108" t="s">
        <v>78</v>
      </c>
      <c r="N30" s="108" t="s">
        <v>53</v>
      </c>
      <c r="O30" s="108" t="s">
        <v>79</v>
      </c>
      <c r="P30" s="108" t="s">
        <v>52</v>
      </c>
      <c r="Q30" s="108" t="s">
        <v>61</v>
      </c>
      <c r="R30" s="108" t="s">
        <v>80</v>
      </c>
      <c r="S30" s="108" t="s">
        <v>74</v>
      </c>
      <c r="T30" s="108" t="s">
        <v>69</v>
      </c>
      <c r="U30" s="108" t="s">
        <v>62</v>
      </c>
      <c r="V30" s="108" t="s">
        <v>70</v>
      </c>
      <c r="W30" s="108" t="s">
        <v>58</v>
      </c>
      <c r="X30" s="106" t="s">
        <v>57</v>
      </c>
      <c r="Y30" s="109" t="s">
        <v>56</v>
      </c>
      <c r="Z30" s="106" t="s">
        <v>55</v>
      </c>
      <c r="AA30" s="106" t="s">
        <v>50</v>
      </c>
      <c r="AB30" s="106" t="s">
        <v>51</v>
      </c>
      <c r="AC30" s="106" t="s">
        <v>49</v>
      </c>
      <c r="AD30" s="110" t="s">
        <v>48</v>
      </c>
      <c r="AE30" s="142" t="s">
        <v>24</v>
      </c>
      <c r="AF30" s="142"/>
      <c r="AG30" s="142"/>
      <c r="AH30" s="142"/>
      <c r="AI30" s="142"/>
      <c r="AJ30" s="142"/>
      <c r="AK30" s="142"/>
      <c r="AL30" s="142"/>
      <c r="AM30" s="142"/>
      <c r="AN30" s="142"/>
    </row>
    <row r="31" spans="1:42" ht="15.75" customHeight="1" thickBot="1" x14ac:dyDescent="0.3">
      <c r="B31" s="2" t="s">
        <v>23</v>
      </c>
      <c r="C31" s="5" t="s">
        <v>0</v>
      </c>
      <c r="D31" s="4"/>
      <c r="E31" s="52" t="s">
        <v>4</v>
      </c>
      <c r="F31" s="53" t="s">
        <v>4</v>
      </c>
      <c r="G31" s="53" t="s">
        <v>4</v>
      </c>
      <c r="H31" s="53" t="s">
        <v>4</v>
      </c>
      <c r="I31" s="53" t="s">
        <v>4</v>
      </c>
      <c r="J31" s="53" t="s">
        <v>4</v>
      </c>
      <c r="K31" s="53" t="s">
        <v>4</v>
      </c>
      <c r="L31" s="53" t="s">
        <v>4</v>
      </c>
      <c r="M31" s="53" t="s">
        <v>4</v>
      </c>
      <c r="N31" s="53" t="s">
        <v>4</v>
      </c>
      <c r="O31" s="53" t="s">
        <v>4</v>
      </c>
      <c r="P31" s="53" t="s">
        <v>4</v>
      </c>
      <c r="Q31" s="53" t="s">
        <v>4</v>
      </c>
      <c r="R31" s="53" t="s">
        <v>4</v>
      </c>
      <c r="S31" s="54" t="s">
        <v>5</v>
      </c>
      <c r="T31" s="54" t="s">
        <v>5</v>
      </c>
      <c r="U31" s="54" t="s">
        <v>5</v>
      </c>
      <c r="V31" s="54" t="s">
        <v>5</v>
      </c>
      <c r="W31" s="54" t="s">
        <v>5</v>
      </c>
      <c r="X31" s="54" t="s">
        <v>5</v>
      </c>
      <c r="Y31" s="54" t="s">
        <v>5</v>
      </c>
      <c r="Z31" s="53" t="s">
        <v>4</v>
      </c>
      <c r="AA31" s="53" t="s">
        <v>4</v>
      </c>
      <c r="AB31" s="53" t="s">
        <v>4</v>
      </c>
      <c r="AC31" s="53" t="s">
        <v>4</v>
      </c>
      <c r="AD31" s="55" t="s">
        <v>4</v>
      </c>
      <c r="AE31" s="138" t="s">
        <v>25</v>
      </c>
      <c r="AF31" s="139"/>
      <c r="AG31" s="139"/>
      <c r="AH31" s="139"/>
      <c r="AI31" s="140"/>
      <c r="AJ31" s="138" t="s">
        <v>26</v>
      </c>
      <c r="AK31" s="139"/>
      <c r="AL31" s="139"/>
      <c r="AM31" s="139"/>
      <c r="AN31" s="140"/>
    </row>
    <row r="32" spans="1:42" ht="15.75" thickBot="1" x14ac:dyDescent="0.3">
      <c r="A32" s="5" t="s">
        <v>20</v>
      </c>
      <c r="B32" s="25" t="s">
        <v>22</v>
      </c>
      <c r="C32" s="25" t="s">
        <v>1</v>
      </c>
      <c r="D32" s="31">
        <f>SUM(D33:D44)</f>
        <v>100.00000000000001</v>
      </c>
      <c r="E32" s="56"/>
      <c r="F32" s="57"/>
      <c r="G32" s="57"/>
      <c r="H32" s="57"/>
      <c r="I32" s="57"/>
      <c r="J32" s="57"/>
      <c r="K32" s="57"/>
      <c r="L32" s="57"/>
      <c r="M32" s="57"/>
      <c r="N32" s="57"/>
      <c r="O32" s="57"/>
      <c r="P32" s="57"/>
      <c r="Q32" s="57"/>
      <c r="R32" s="57"/>
      <c r="S32" s="57"/>
      <c r="T32" s="57"/>
      <c r="U32" s="57"/>
      <c r="V32" s="57"/>
      <c r="W32" s="57"/>
      <c r="X32" s="57"/>
      <c r="Y32" s="57"/>
      <c r="Z32" s="57"/>
      <c r="AA32" s="57"/>
      <c r="AB32" s="57"/>
      <c r="AC32" s="57"/>
      <c r="AD32" s="58"/>
      <c r="AE32" s="83" t="s">
        <v>41</v>
      </c>
      <c r="AF32" s="84" t="s">
        <v>42</v>
      </c>
      <c r="AG32" s="84" t="s">
        <v>103</v>
      </c>
      <c r="AH32" s="85" t="s">
        <v>7</v>
      </c>
      <c r="AI32" s="85" t="s">
        <v>8</v>
      </c>
      <c r="AJ32" s="83" t="s">
        <v>41</v>
      </c>
      <c r="AK32" s="84" t="s">
        <v>42</v>
      </c>
      <c r="AL32" s="113" t="s">
        <v>103</v>
      </c>
      <c r="AM32" s="89" t="s">
        <v>7</v>
      </c>
      <c r="AN32" s="90" t="s">
        <v>8</v>
      </c>
      <c r="AP32" s="31"/>
    </row>
    <row r="33" spans="1:42" x14ac:dyDescent="0.25">
      <c r="A33">
        <v>1</v>
      </c>
      <c r="B33" s="27"/>
      <c r="C33" s="13" t="s">
        <v>30</v>
      </c>
      <c r="D33" s="32">
        <v>13.513513513513514</v>
      </c>
      <c r="E33" s="61">
        <v>2</v>
      </c>
      <c r="F33" s="62">
        <v>1</v>
      </c>
      <c r="G33" s="62">
        <v>1</v>
      </c>
      <c r="H33" s="62">
        <v>1</v>
      </c>
      <c r="I33" s="62"/>
      <c r="J33" s="62"/>
      <c r="K33" s="62"/>
      <c r="L33" s="62">
        <v>1</v>
      </c>
      <c r="M33" s="62">
        <v>-1</v>
      </c>
      <c r="N33" s="62">
        <v>1</v>
      </c>
      <c r="O33" s="62">
        <v>1</v>
      </c>
      <c r="P33" s="62"/>
      <c r="Q33" s="62">
        <v>1</v>
      </c>
      <c r="R33" s="62">
        <v>1</v>
      </c>
      <c r="S33" s="62"/>
      <c r="T33" s="62"/>
      <c r="U33" s="62"/>
      <c r="V33" s="62"/>
      <c r="W33" s="62"/>
      <c r="X33" s="51"/>
      <c r="Y33" s="51"/>
      <c r="Z33" s="62"/>
      <c r="AA33" s="62"/>
      <c r="AB33" s="62"/>
      <c r="AC33" s="62"/>
      <c r="AD33" s="80"/>
      <c r="AE33" s="86">
        <v>2</v>
      </c>
      <c r="AF33" s="87">
        <v>5</v>
      </c>
      <c r="AG33" s="87"/>
      <c r="AH33" s="87">
        <v>5</v>
      </c>
      <c r="AI33" s="88">
        <v>2</v>
      </c>
      <c r="AJ33" s="92">
        <f>AE33*$D33</f>
        <v>27.027027027027028</v>
      </c>
      <c r="AK33" s="93">
        <f>AF33*$D33</f>
        <v>67.567567567567565</v>
      </c>
      <c r="AL33" s="93"/>
      <c r="AM33" s="93">
        <f t="shared" ref="AM33:AN44" si="2">AH33*$D33</f>
        <v>67.567567567567565</v>
      </c>
      <c r="AN33" s="94">
        <f t="shared" si="2"/>
        <v>27.027027027027028</v>
      </c>
    </row>
    <row r="34" spans="1:42" x14ac:dyDescent="0.25">
      <c r="A34">
        <f>A33+1</f>
        <v>2</v>
      </c>
      <c r="B34" s="24" t="s">
        <v>67</v>
      </c>
      <c r="C34" s="30" t="s">
        <v>31</v>
      </c>
      <c r="D34" s="33">
        <v>10.810810810810811</v>
      </c>
      <c r="E34" s="63">
        <v>-1</v>
      </c>
      <c r="F34" s="41">
        <v>1</v>
      </c>
      <c r="G34" s="41">
        <v>1</v>
      </c>
      <c r="H34" s="41"/>
      <c r="I34" s="41"/>
      <c r="J34" s="41"/>
      <c r="K34" s="41">
        <v>1</v>
      </c>
      <c r="L34" s="41">
        <v>2</v>
      </c>
      <c r="M34" s="41"/>
      <c r="N34" s="41">
        <v>2</v>
      </c>
      <c r="O34" s="41">
        <v>2</v>
      </c>
      <c r="P34" s="41">
        <v>1</v>
      </c>
      <c r="Q34" s="41">
        <v>2</v>
      </c>
      <c r="R34" s="41">
        <v>1</v>
      </c>
      <c r="S34" s="41"/>
      <c r="T34" s="41"/>
      <c r="U34" s="41"/>
      <c r="V34" s="41"/>
      <c r="W34" s="41"/>
      <c r="X34" s="41"/>
      <c r="Y34" s="41"/>
      <c r="Z34" s="41"/>
      <c r="AA34" s="41"/>
      <c r="AB34" s="41">
        <v>-1</v>
      </c>
      <c r="AC34" s="41">
        <v>1</v>
      </c>
      <c r="AD34" s="81"/>
      <c r="AE34" s="12">
        <v>2</v>
      </c>
      <c r="AF34" s="8">
        <v>4</v>
      </c>
      <c r="AG34" s="8"/>
      <c r="AH34" s="8">
        <v>4</v>
      </c>
      <c r="AI34" s="23">
        <v>4</v>
      </c>
      <c r="AJ34" s="95">
        <f t="shared" ref="AJ34:AK44" si="3">AE34*$D34</f>
        <v>21.621621621621621</v>
      </c>
      <c r="AK34" s="91">
        <f t="shared" si="3"/>
        <v>43.243243243243242</v>
      </c>
      <c r="AL34" s="91"/>
      <c r="AM34" s="91">
        <f t="shared" si="2"/>
        <v>43.243243243243242</v>
      </c>
      <c r="AN34" s="96">
        <f t="shared" si="2"/>
        <v>43.243243243243242</v>
      </c>
    </row>
    <row r="35" spans="1:42" x14ac:dyDescent="0.25">
      <c r="A35">
        <f t="shared" ref="A35:A44" si="4">A34+1</f>
        <v>3</v>
      </c>
      <c r="B35" s="28"/>
      <c r="C35" s="14" t="s">
        <v>32</v>
      </c>
      <c r="D35" s="33">
        <v>8.1081081081081088</v>
      </c>
      <c r="E35" s="63">
        <v>-1</v>
      </c>
      <c r="F35" s="41"/>
      <c r="G35" s="41"/>
      <c r="H35" s="41"/>
      <c r="I35" s="41"/>
      <c r="J35" s="41"/>
      <c r="K35" s="41"/>
      <c r="L35" s="41"/>
      <c r="M35" s="41"/>
      <c r="N35" s="41"/>
      <c r="O35" s="41"/>
      <c r="P35" s="41"/>
      <c r="Q35" s="41"/>
      <c r="R35" s="41"/>
      <c r="S35" s="41">
        <v>-2</v>
      </c>
      <c r="T35" s="41"/>
      <c r="U35" s="41"/>
      <c r="V35" s="41"/>
      <c r="W35" s="41"/>
      <c r="X35" s="41"/>
      <c r="Y35" s="41"/>
      <c r="Z35" s="41">
        <v>2</v>
      </c>
      <c r="AA35" s="41">
        <v>-1</v>
      </c>
      <c r="AB35" s="41"/>
      <c r="AC35" s="41"/>
      <c r="AD35" s="81"/>
      <c r="AE35" s="12">
        <v>3</v>
      </c>
      <c r="AF35" s="8">
        <v>5</v>
      </c>
      <c r="AG35" s="8"/>
      <c r="AH35" s="8">
        <v>3</v>
      </c>
      <c r="AI35" s="23">
        <v>5</v>
      </c>
      <c r="AJ35" s="95">
        <f t="shared" si="3"/>
        <v>24.324324324324326</v>
      </c>
      <c r="AK35" s="91">
        <f t="shared" si="3"/>
        <v>40.540540540540547</v>
      </c>
      <c r="AL35" s="91"/>
      <c r="AM35" s="91">
        <f t="shared" si="2"/>
        <v>24.324324324324326</v>
      </c>
      <c r="AN35" s="96">
        <f t="shared" si="2"/>
        <v>40.540540540540547</v>
      </c>
    </row>
    <row r="36" spans="1:42" x14ac:dyDescent="0.25">
      <c r="A36">
        <f t="shared" si="4"/>
        <v>4</v>
      </c>
      <c r="B36" s="28" t="s">
        <v>65</v>
      </c>
      <c r="C36" s="14" t="s">
        <v>33</v>
      </c>
      <c r="D36" s="33">
        <v>5.4054054054054053</v>
      </c>
      <c r="E36" s="63">
        <v>-1</v>
      </c>
      <c r="F36" s="41">
        <v>-1</v>
      </c>
      <c r="G36" s="41"/>
      <c r="H36" s="41">
        <v>-1</v>
      </c>
      <c r="I36" s="41"/>
      <c r="J36" s="41"/>
      <c r="K36" s="41"/>
      <c r="L36" s="41"/>
      <c r="M36" s="41"/>
      <c r="N36" s="41"/>
      <c r="O36" s="41"/>
      <c r="P36" s="41"/>
      <c r="Q36" s="41"/>
      <c r="R36" s="41"/>
      <c r="S36" s="41"/>
      <c r="T36" s="41"/>
      <c r="U36" s="41"/>
      <c r="V36" s="41"/>
      <c r="W36" s="41">
        <v>1</v>
      </c>
      <c r="X36" s="41"/>
      <c r="Y36" s="41"/>
      <c r="Z36" s="41"/>
      <c r="AA36" s="41"/>
      <c r="AB36" s="41"/>
      <c r="AC36" s="41"/>
      <c r="AD36" s="81">
        <v>1</v>
      </c>
      <c r="AE36" s="12">
        <v>1</v>
      </c>
      <c r="AF36" s="8">
        <v>3</v>
      </c>
      <c r="AG36" s="8"/>
      <c r="AH36" s="8">
        <v>2</v>
      </c>
      <c r="AI36" s="23">
        <v>3</v>
      </c>
      <c r="AJ36" s="95">
        <f t="shared" si="3"/>
        <v>5.4054054054054053</v>
      </c>
      <c r="AK36" s="91">
        <f t="shared" si="3"/>
        <v>16.216216216216218</v>
      </c>
      <c r="AL36" s="91"/>
      <c r="AM36" s="91">
        <f t="shared" si="2"/>
        <v>10.810810810810811</v>
      </c>
      <c r="AN36" s="96">
        <f t="shared" si="2"/>
        <v>16.216216216216218</v>
      </c>
    </row>
    <row r="37" spans="1:42" x14ac:dyDescent="0.25">
      <c r="A37">
        <f t="shared" si="4"/>
        <v>5</v>
      </c>
      <c r="B37" s="28" t="s">
        <v>68</v>
      </c>
      <c r="C37" s="14" t="s">
        <v>40</v>
      </c>
      <c r="D37" s="33">
        <v>13.513513513513514</v>
      </c>
      <c r="E37" s="63"/>
      <c r="F37" s="41"/>
      <c r="G37" s="41">
        <v>2</v>
      </c>
      <c r="H37" s="41"/>
      <c r="I37" s="41">
        <v>2</v>
      </c>
      <c r="J37" s="41">
        <v>1</v>
      </c>
      <c r="K37" s="41">
        <v>1</v>
      </c>
      <c r="L37" s="41"/>
      <c r="M37" s="41">
        <v>2</v>
      </c>
      <c r="N37" s="41"/>
      <c r="O37" s="41"/>
      <c r="P37" s="41"/>
      <c r="Q37" s="41"/>
      <c r="R37" s="41">
        <v>1</v>
      </c>
      <c r="S37" s="41"/>
      <c r="T37" s="41"/>
      <c r="U37" s="41"/>
      <c r="V37" s="41"/>
      <c r="W37" s="41"/>
      <c r="X37" s="41"/>
      <c r="Y37" s="41"/>
      <c r="Z37" s="41"/>
      <c r="AA37" s="41"/>
      <c r="AB37" s="41"/>
      <c r="AC37" s="41">
        <v>1</v>
      </c>
      <c r="AD37" s="81"/>
      <c r="AE37" s="12">
        <v>2</v>
      </c>
      <c r="AF37" s="8">
        <v>5</v>
      </c>
      <c r="AG37" s="8"/>
      <c r="AH37" s="8">
        <v>3</v>
      </c>
      <c r="AI37" s="23">
        <v>5</v>
      </c>
      <c r="AJ37" s="95">
        <f t="shared" si="3"/>
        <v>27.027027027027028</v>
      </c>
      <c r="AK37" s="91">
        <f t="shared" si="3"/>
        <v>67.567567567567565</v>
      </c>
      <c r="AL37" s="91"/>
      <c r="AM37" s="91">
        <f t="shared" si="2"/>
        <v>40.54054054054054</v>
      </c>
      <c r="AN37" s="96">
        <f t="shared" si="2"/>
        <v>67.567567567567565</v>
      </c>
    </row>
    <row r="38" spans="1:42" x14ac:dyDescent="0.25">
      <c r="A38">
        <f t="shared" si="4"/>
        <v>6</v>
      </c>
      <c r="B38" s="28" t="s">
        <v>66</v>
      </c>
      <c r="C38" s="14" t="s">
        <v>34</v>
      </c>
      <c r="D38" s="33">
        <v>5.4054054054054053</v>
      </c>
      <c r="E38" s="63">
        <v>-1</v>
      </c>
      <c r="F38" s="41">
        <v>-1</v>
      </c>
      <c r="G38" s="41"/>
      <c r="H38" s="41"/>
      <c r="I38" s="41"/>
      <c r="J38" s="41"/>
      <c r="K38" s="41"/>
      <c r="L38" s="41"/>
      <c r="M38" s="41"/>
      <c r="N38" s="41"/>
      <c r="O38" s="41"/>
      <c r="P38" s="41"/>
      <c r="Q38" s="41"/>
      <c r="R38" s="41"/>
      <c r="S38" s="41"/>
      <c r="T38" s="41"/>
      <c r="U38" s="41"/>
      <c r="V38" s="41"/>
      <c r="W38" s="41"/>
      <c r="X38" s="41"/>
      <c r="Y38" s="41"/>
      <c r="Z38" s="41"/>
      <c r="AA38" s="41">
        <v>2</v>
      </c>
      <c r="AB38" s="41">
        <v>2</v>
      </c>
      <c r="AC38" s="41">
        <v>1</v>
      </c>
      <c r="AD38" s="81"/>
      <c r="AE38" s="12">
        <v>3</v>
      </c>
      <c r="AF38" s="8">
        <v>4</v>
      </c>
      <c r="AG38" s="8"/>
      <c r="AH38" s="8">
        <v>3</v>
      </c>
      <c r="AI38" s="23">
        <v>4</v>
      </c>
      <c r="AJ38" s="95">
        <f t="shared" si="3"/>
        <v>16.216216216216218</v>
      </c>
      <c r="AK38" s="91">
        <f t="shared" si="3"/>
        <v>21.621621621621621</v>
      </c>
      <c r="AL38" s="91"/>
      <c r="AM38" s="91">
        <f t="shared" si="2"/>
        <v>16.216216216216218</v>
      </c>
      <c r="AN38" s="96">
        <f t="shared" si="2"/>
        <v>21.621621621621621</v>
      </c>
    </row>
    <row r="39" spans="1:42" x14ac:dyDescent="0.25">
      <c r="A39">
        <f t="shared" si="4"/>
        <v>7</v>
      </c>
      <c r="B39" s="28" t="s">
        <v>27</v>
      </c>
      <c r="C39" s="14" t="s">
        <v>35</v>
      </c>
      <c r="D39" s="33">
        <v>10.810810810810811</v>
      </c>
      <c r="E39" s="63"/>
      <c r="F39" s="41"/>
      <c r="G39" s="41">
        <v>1</v>
      </c>
      <c r="H39" s="41">
        <v>2</v>
      </c>
      <c r="I39" s="41">
        <v>1</v>
      </c>
      <c r="J39" s="41">
        <v>2</v>
      </c>
      <c r="K39" s="41">
        <v>1</v>
      </c>
      <c r="L39" s="41">
        <v>-1</v>
      </c>
      <c r="M39" s="41">
        <v>-1</v>
      </c>
      <c r="N39" s="41"/>
      <c r="O39" s="41"/>
      <c r="P39" s="41"/>
      <c r="Q39" s="41"/>
      <c r="R39" s="41"/>
      <c r="S39" s="41"/>
      <c r="T39" s="41"/>
      <c r="U39" s="41"/>
      <c r="V39" s="41"/>
      <c r="W39" s="41">
        <v>1</v>
      </c>
      <c r="X39" s="41"/>
      <c r="Y39" s="41"/>
      <c r="Z39" s="41"/>
      <c r="AA39" s="41">
        <v>2</v>
      </c>
      <c r="AB39" s="41">
        <v>2</v>
      </c>
      <c r="AC39" s="41">
        <v>2</v>
      </c>
      <c r="AD39" s="81"/>
      <c r="AE39" s="12">
        <v>2</v>
      </c>
      <c r="AF39" s="8">
        <v>4</v>
      </c>
      <c r="AG39" s="8"/>
      <c r="AH39" s="8">
        <v>2</v>
      </c>
      <c r="AI39" s="23">
        <v>4</v>
      </c>
      <c r="AJ39" s="95">
        <f t="shared" si="3"/>
        <v>21.621621621621621</v>
      </c>
      <c r="AK39" s="91">
        <f t="shared" si="3"/>
        <v>43.243243243243242</v>
      </c>
      <c r="AL39" s="91"/>
      <c r="AM39" s="91">
        <f t="shared" si="2"/>
        <v>21.621621621621621</v>
      </c>
      <c r="AN39" s="96">
        <f t="shared" si="2"/>
        <v>43.243243243243242</v>
      </c>
    </row>
    <row r="40" spans="1:42" x14ac:dyDescent="0.25">
      <c r="A40">
        <f t="shared" si="4"/>
        <v>8</v>
      </c>
      <c r="B40" s="28"/>
      <c r="C40" s="14" t="s">
        <v>36</v>
      </c>
      <c r="D40" s="33">
        <v>2.7027027027027026</v>
      </c>
      <c r="E40" s="63"/>
      <c r="F40" s="41"/>
      <c r="G40" s="41"/>
      <c r="H40" s="41">
        <v>1</v>
      </c>
      <c r="I40" s="41">
        <v>1</v>
      </c>
      <c r="J40" s="41">
        <v>1</v>
      </c>
      <c r="K40" s="41">
        <v>1</v>
      </c>
      <c r="L40" s="41"/>
      <c r="M40" s="41"/>
      <c r="N40" s="41"/>
      <c r="O40" s="41"/>
      <c r="P40" s="41"/>
      <c r="Q40" s="41"/>
      <c r="R40" s="41"/>
      <c r="S40" s="41"/>
      <c r="T40" s="41"/>
      <c r="U40" s="41"/>
      <c r="V40" s="41"/>
      <c r="W40" s="41"/>
      <c r="X40" s="41"/>
      <c r="Y40" s="41"/>
      <c r="Z40" s="41"/>
      <c r="AA40" s="41"/>
      <c r="AB40" s="41"/>
      <c r="AC40" s="41">
        <v>1</v>
      </c>
      <c r="AD40" s="81"/>
      <c r="AE40" s="12">
        <v>2</v>
      </c>
      <c r="AF40" s="8">
        <v>3</v>
      </c>
      <c r="AG40" s="8"/>
      <c r="AH40" s="8">
        <v>3</v>
      </c>
      <c r="AI40" s="23">
        <v>2</v>
      </c>
      <c r="AJ40" s="95">
        <f t="shared" si="3"/>
        <v>5.4054054054054053</v>
      </c>
      <c r="AK40" s="91">
        <f t="shared" si="3"/>
        <v>8.1081081081081088</v>
      </c>
      <c r="AL40" s="91"/>
      <c r="AM40" s="91">
        <f t="shared" si="2"/>
        <v>8.1081081081081088</v>
      </c>
      <c r="AN40" s="96">
        <f t="shared" si="2"/>
        <v>5.4054054054054053</v>
      </c>
    </row>
    <row r="41" spans="1:42" x14ac:dyDescent="0.25">
      <c r="A41">
        <f t="shared" si="4"/>
        <v>9</v>
      </c>
      <c r="B41" s="28" t="s">
        <v>28</v>
      </c>
      <c r="C41" s="14" t="s">
        <v>37</v>
      </c>
      <c r="D41" s="33">
        <v>8.1081081081081088</v>
      </c>
      <c r="E41" s="63"/>
      <c r="F41" s="41"/>
      <c r="G41" s="41"/>
      <c r="H41" s="41"/>
      <c r="I41" s="41"/>
      <c r="J41" s="41"/>
      <c r="K41" s="41"/>
      <c r="L41" s="41">
        <v>1</v>
      </c>
      <c r="M41" s="41"/>
      <c r="N41" s="41"/>
      <c r="O41" s="41">
        <v>1</v>
      </c>
      <c r="P41" s="41">
        <v>1</v>
      </c>
      <c r="Q41" s="41"/>
      <c r="R41" s="41">
        <v>1</v>
      </c>
      <c r="S41" s="41">
        <v>-1</v>
      </c>
      <c r="T41" s="41"/>
      <c r="U41" s="41">
        <v>-1</v>
      </c>
      <c r="V41" s="41"/>
      <c r="W41" s="41"/>
      <c r="X41" s="41"/>
      <c r="Y41" s="41"/>
      <c r="Z41" s="41">
        <v>2</v>
      </c>
      <c r="AA41" s="41"/>
      <c r="AB41" s="41"/>
      <c r="AC41" s="41"/>
      <c r="AD41" s="81">
        <v>1</v>
      </c>
      <c r="AE41" s="12">
        <v>2</v>
      </c>
      <c r="AF41" s="8">
        <v>4</v>
      </c>
      <c r="AG41" s="8"/>
      <c r="AH41" s="8">
        <v>3</v>
      </c>
      <c r="AI41" s="23">
        <v>4</v>
      </c>
      <c r="AJ41" s="95">
        <f t="shared" si="3"/>
        <v>16.216216216216218</v>
      </c>
      <c r="AK41" s="91">
        <f t="shared" si="3"/>
        <v>32.432432432432435</v>
      </c>
      <c r="AL41" s="91"/>
      <c r="AM41" s="91">
        <f t="shared" si="2"/>
        <v>24.324324324324326</v>
      </c>
      <c r="AN41" s="96">
        <f t="shared" si="2"/>
        <v>32.432432432432435</v>
      </c>
    </row>
    <row r="42" spans="1:42" x14ac:dyDescent="0.25">
      <c r="A42">
        <f t="shared" si="4"/>
        <v>10</v>
      </c>
      <c r="B42" s="28" t="s">
        <v>29</v>
      </c>
      <c r="C42" s="14" t="s">
        <v>38</v>
      </c>
      <c r="D42" s="33">
        <v>2.7027027027027026</v>
      </c>
      <c r="E42" s="63">
        <v>-1</v>
      </c>
      <c r="F42" s="41"/>
      <c r="G42" s="41"/>
      <c r="H42" s="41">
        <v>-1</v>
      </c>
      <c r="I42" s="41"/>
      <c r="J42" s="41"/>
      <c r="K42" s="41"/>
      <c r="L42" s="41"/>
      <c r="M42" s="41"/>
      <c r="N42" s="41"/>
      <c r="O42" s="41"/>
      <c r="P42" s="41"/>
      <c r="Q42" s="41"/>
      <c r="R42" s="41"/>
      <c r="S42" s="41"/>
      <c r="T42" s="41">
        <v>1</v>
      </c>
      <c r="U42" s="41">
        <v>1</v>
      </c>
      <c r="V42" s="41">
        <v>1</v>
      </c>
      <c r="W42" s="41">
        <v>1</v>
      </c>
      <c r="X42" s="41">
        <v>1</v>
      </c>
      <c r="Y42" s="41"/>
      <c r="Z42" s="41"/>
      <c r="AA42" s="41"/>
      <c r="AB42" s="41"/>
      <c r="AC42" s="41"/>
      <c r="AD42" s="81"/>
      <c r="AE42" s="12">
        <v>2</v>
      </c>
      <c r="AF42" s="8">
        <v>3</v>
      </c>
      <c r="AG42" s="8"/>
      <c r="AH42" s="8">
        <v>3</v>
      </c>
      <c r="AI42" s="23">
        <v>2</v>
      </c>
      <c r="AJ42" s="95">
        <f t="shared" si="3"/>
        <v>5.4054054054054053</v>
      </c>
      <c r="AK42" s="91">
        <f t="shared" si="3"/>
        <v>8.1081081081081088</v>
      </c>
      <c r="AL42" s="91"/>
      <c r="AM42" s="91">
        <f t="shared" si="2"/>
        <v>8.1081081081081088</v>
      </c>
      <c r="AN42" s="96">
        <f t="shared" si="2"/>
        <v>5.4054054054054053</v>
      </c>
    </row>
    <row r="43" spans="1:42" x14ac:dyDescent="0.25">
      <c r="A43">
        <f t="shared" si="4"/>
        <v>11</v>
      </c>
      <c r="B43" s="28"/>
      <c r="C43" s="14" t="s">
        <v>39</v>
      </c>
      <c r="D43" s="33">
        <v>10.810810810810811</v>
      </c>
      <c r="E43" s="63">
        <v>-2</v>
      </c>
      <c r="F43" s="41">
        <v>-1</v>
      </c>
      <c r="G43" s="41"/>
      <c r="H43" s="41"/>
      <c r="I43" s="41"/>
      <c r="J43" s="41"/>
      <c r="K43" s="41"/>
      <c r="L43" s="41">
        <v>2</v>
      </c>
      <c r="M43" s="41"/>
      <c r="N43" s="41">
        <v>1</v>
      </c>
      <c r="O43" s="41">
        <v>1</v>
      </c>
      <c r="P43" s="41"/>
      <c r="Q43" s="41">
        <v>2</v>
      </c>
      <c r="R43" s="41">
        <v>2</v>
      </c>
      <c r="S43" s="41"/>
      <c r="T43" s="41"/>
      <c r="U43" s="41"/>
      <c r="V43" s="41"/>
      <c r="W43" s="41"/>
      <c r="X43" s="41"/>
      <c r="Y43" s="41"/>
      <c r="Z43" s="41"/>
      <c r="AA43" s="41">
        <v>-1</v>
      </c>
      <c r="AB43" s="41"/>
      <c r="AC43" s="41"/>
      <c r="AD43" s="81"/>
      <c r="AE43" s="12">
        <v>3</v>
      </c>
      <c r="AF43" s="8">
        <v>5</v>
      </c>
      <c r="AG43" s="8"/>
      <c r="AH43" s="8">
        <v>3</v>
      </c>
      <c r="AI43" s="23">
        <v>5</v>
      </c>
      <c r="AJ43" s="95">
        <f t="shared" si="3"/>
        <v>32.432432432432435</v>
      </c>
      <c r="AK43" s="91">
        <f t="shared" si="3"/>
        <v>54.054054054054049</v>
      </c>
      <c r="AL43" s="91"/>
      <c r="AM43" s="91">
        <f t="shared" si="2"/>
        <v>32.432432432432435</v>
      </c>
      <c r="AN43" s="96">
        <f t="shared" si="2"/>
        <v>54.054054054054049</v>
      </c>
    </row>
    <row r="44" spans="1:42" ht="15.75" thickBot="1" x14ac:dyDescent="0.3">
      <c r="A44">
        <f t="shared" si="4"/>
        <v>12</v>
      </c>
      <c r="B44" s="29"/>
      <c r="C44" s="42" t="s">
        <v>21</v>
      </c>
      <c r="D44" s="43">
        <v>8.1081081081081088</v>
      </c>
      <c r="E44" s="64">
        <v>2</v>
      </c>
      <c r="F44" s="65">
        <v>1</v>
      </c>
      <c r="G44" s="65"/>
      <c r="H44" s="65"/>
      <c r="I44" s="65"/>
      <c r="J44" s="65"/>
      <c r="K44" s="65"/>
      <c r="L44" s="65">
        <v>1</v>
      </c>
      <c r="M44" s="65"/>
      <c r="N44" s="65"/>
      <c r="O44" s="65">
        <v>1</v>
      </c>
      <c r="P44" s="65"/>
      <c r="Q44" s="65">
        <v>1</v>
      </c>
      <c r="R44" s="65"/>
      <c r="S44" s="65"/>
      <c r="T44" s="65"/>
      <c r="U44" s="65"/>
      <c r="V44" s="65"/>
      <c r="W44" s="65"/>
      <c r="X44" s="65"/>
      <c r="Y44" s="65"/>
      <c r="Z44" s="65"/>
      <c r="AA44" s="65"/>
      <c r="AB44" s="65"/>
      <c r="AC44" s="65">
        <v>1</v>
      </c>
      <c r="AD44" s="82"/>
      <c r="AE44" s="77">
        <v>3</v>
      </c>
      <c r="AF44" s="78">
        <v>5</v>
      </c>
      <c r="AG44" s="78"/>
      <c r="AH44" s="78">
        <v>4</v>
      </c>
      <c r="AI44" s="79">
        <v>2</v>
      </c>
      <c r="AJ44" s="97">
        <f t="shared" si="3"/>
        <v>24.324324324324326</v>
      </c>
      <c r="AK44" s="98">
        <f t="shared" si="3"/>
        <v>40.540540540540547</v>
      </c>
      <c r="AL44" s="98"/>
      <c r="AM44" s="98">
        <f t="shared" si="2"/>
        <v>32.432432432432435</v>
      </c>
      <c r="AN44" s="99">
        <f t="shared" si="2"/>
        <v>16.216216216216218</v>
      </c>
    </row>
    <row r="45" spans="1:42" ht="24.75" x14ac:dyDescent="0.25">
      <c r="B45" s="5" t="s">
        <v>9</v>
      </c>
      <c r="C45" s="149" t="s">
        <v>10</v>
      </c>
      <c r="D45" s="150"/>
      <c r="E45" s="128" t="s">
        <v>81</v>
      </c>
      <c r="F45" s="128" t="s">
        <v>96</v>
      </c>
      <c r="G45" s="128" t="s">
        <v>82</v>
      </c>
      <c r="H45" s="128" t="s">
        <v>83</v>
      </c>
      <c r="I45" s="128" t="s">
        <v>83</v>
      </c>
      <c r="J45" s="128" t="s">
        <v>83</v>
      </c>
      <c r="K45" s="128" t="s">
        <v>83</v>
      </c>
      <c r="L45" s="128" t="s">
        <v>84</v>
      </c>
      <c r="M45" s="128" t="s">
        <v>85</v>
      </c>
      <c r="N45" s="128" t="s">
        <v>86</v>
      </c>
      <c r="O45" s="128" t="s">
        <v>87</v>
      </c>
      <c r="P45" s="128" t="s">
        <v>88</v>
      </c>
      <c r="Q45" s="128" t="s">
        <v>89</v>
      </c>
      <c r="R45" s="128" t="s">
        <v>90</v>
      </c>
      <c r="S45" s="128" t="s">
        <v>91</v>
      </c>
      <c r="T45" s="128" t="s">
        <v>91</v>
      </c>
      <c r="U45" s="128" t="s">
        <v>91</v>
      </c>
      <c r="V45" s="128" t="s">
        <v>91</v>
      </c>
      <c r="W45" s="128" t="s">
        <v>92</v>
      </c>
      <c r="X45" s="128" t="s">
        <v>92</v>
      </c>
      <c r="Y45" s="128" t="s">
        <v>99</v>
      </c>
      <c r="Z45" s="128" t="s">
        <v>93</v>
      </c>
      <c r="AA45" s="128" t="s">
        <v>94</v>
      </c>
      <c r="AB45" s="128" t="s">
        <v>97</v>
      </c>
      <c r="AC45" s="128" t="s">
        <v>97</v>
      </c>
      <c r="AD45" s="129" t="s">
        <v>95</v>
      </c>
      <c r="AJ45" s="60">
        <f>SUM(AJ33:AJ44)</f>
        <v>227.02702702702703</v>
      </c>
      <c r="AK45" s="60">
        <f>SUM(AK33:AK44)</f>
        <v>443.24324324324334</v>
      </c>
      <c r="AL45" s="60"/>
      <c r="AM45" s="60">
        <f>SUM(AM33:AM44)</f>
        <v>329.7297297297298</v>
      </c>
      <c r="AN45" s="60">
        <f>SUM(AN33:AN44)</f>
        <v>372.97297297297297</v>
      </c>
      <c r="AP45" s="59"/>
    </row>
    <row r="46" spans="1:42" x14ac:dyDescent="0.25">
      <c r="B46" s="1" t="s">
        <v>7</v>
      </c>
      <c r="C46" s="143" t="s">
        <v>11</v>
      </c>
      <c r="D46" s="144"/>
      <c r="E46" s="122">
        <v>2</v>
      </c>
      <c r="F46" s="122">
        <v>4.5</v>
      </c>
      <c r="G46" s="122">
        <v>2.4</v>
      </c>
      <c r="H46" s="122">
        <v>2</v>
      </c>
      <c r="I46" s="122">
        <v>2</v>
      </c>
      <c r="J46" s="122">
        <v>2</v>
      </c>
      <c r="K46" s="122">
        <v>4</v>
      </c>
      <c r="L46" s="122">
        <v>3</v>
      </c>
      <c r="M46" s="122">
        <v>2</v>
      </c>
      <c r="N46" s="122">
        <v>2</v>
      </c>
      <c r="O46" s="122">
        <v>2</v>
      </c>
      <c r="P46" s="122">
        <v>2</v>
      </c>
      <c r="Q46" s="122">
        <v>2</v>
      </c>
      <c r="R46" s="122">
        <v>2</v>
      </c>
      <c r="S46" s="122">
        <v>3500</v>
      </c>
      <c r="T46" s="122">
        <v>500</v>
      </c>
      <c r="U46" s="122">
        <v>800</v>
      </c>
      <c r="V46" s="122">
        <v>200</v>
      </c>
      <c r="W46" s="122">
        <v>60</v>
      </c>
      <c r="X46" s="122">
        <v>240</v>
      </c>
      <c r="Y46" s="122">
        <v>80</v>
      </c>
      <c r="Z46" s="122" t="s">
        <v>98</v>
      </c>
      <c r="AA46" s="122">
        <v>2</v>
      </c>
      <c r="AB46" s="127">
        <v>0.02</v>
      </c>
      <c r="AC46" s="127">
        <v>0.01</v>
      </c>
      <c r="AD46" s="123">
        <v>4</v>
      </c>
    </row>
    <row r="47" spans="1:42" x14ac:dyDescent="0.25">
      <c r="B47" s="1" t="s">
        <v>8</v>
      </c>
      <c r="C47" s="143" t="s">
        <v>12</v>
      </c>
      <c r="D47" s="144"/>
      <c r="E47" s="122">
        <v>0.5</v>
      </c>
      <c r="F47" s="122">
        <v>1</v>
      </c>
      <c r="G47" s="122">
        <v>3</v>
      </c>
      <c r="H47" s="122">
        <v>4</v>
      </c>
      <c r="I47" s="122">
        <v>8</v>
      </c>
      <c r="J47" s="122">
        <v>4</v>
      </c>
      <c r="K47" s="122">
        <v>4</v>
      </c>
      <c r="L47" s="122">
        <v>5</v>
      </c>
      <c r="M47" s="122">
        <v>7</v>
      </c>
      <c r="N47" s="122">
        <v>6</v>
      </c>
      <c r="O47" s="122">
        <v>7</v>
      </c>
      <c r="P47" s="122">
        <v>3</v>
      </c>
      <c r="Q47" s="122">
        <v>5</v>
      </c>
      <c r="R47" s="122">
        <v>4</v>
      </c>
      <c r="S47" s="122">
        <v>2500</v>
      </c>
      <c r="T47" s="122">
        <v>200</v>
      </c>
      <c r="U47" s="122">
        <v>1500</v>
      </c>
      <c r="V47" s="122">
        <v>300</v>
      </c>
      <c r="W47" s="122">
        <v>120</v>
      </c>
      <c r="X47" s="122">
        <v>300</v>
      </c>
      <c r="Y47" s="122">
        <v>100</v>
      </c>
      <c r="Z47" s="122" t="s">
        <v>98</v>
      </c>
      <c r="AA47" s="122">
        <v>5</v>
      </c>
      <c r="AB47" s="122">
        <v>1.4999999999999999E-2</v>
      </c>
      <c r="AC47" s="122">
        <v>1.4999999999999999E-2</v>
      </c>
      <c r="AD47" s="123">
        <v>5</v>
      </c>
      <c r="AH47" s="17"/>
      <c r="AI47" s="105"/>
      <c r="AJ47" s="17"/>
      <c r="AK47" s="101"/>
      <c r="AL47" s="101"/>
    </row>
    <row r="48" spans="1:42" x14ac:dyDescent="0.25">
      <c r="B48" s="1"/>
      <c r="C48" s="143" t="s">
        <v>59</v>
      </c>
      <c r="D48" s="144"/>
      <c r="E48" s="122">
        <v>0.5</v>
      </c>
      <c r="F48" s="122">
        <v>0.5</v>
      </c>
      <c r="G48" s="122" t="s">
        <v>98</v>
      </c>
      <c r="H48" s="122" t="s">
        <v>98</v>
      </c>
      <c r="I48" s="122">
        <v>2</v>
      </c>
      <c r="J48" s="122">
        <v>1</v>
      </c>
      <c r="K48" s="122">
        <v>1</v>
      </c>
      <c r="L48" s="122" t="s">
        <v>98</v>
      </c>
      <c r="M48" s="122" t="s">
        <v>98</v>
      </c>
      <c r="N48" s="122">
        <v>1</v>
      </c>
      <c r="O48" s="122" t="s">
        <v>98</v>
      </c>
      <c r="P48" s="122" t="s">
        <v>98</v>
      </c>
      <c r="Q48" s="122" t="s">
        <v>98</v>
      </c>
      <c r="R48" s="122" t="s">
        <v>98</v>
      </c>
      <c r="S48" s="122" t="s">
        <v>98</v>
      </c>
      <c r="T48" s="122" t="s">
        <v>98</v>
      </c>
      <c r="U48" s="122" t="s">
        <v>98</v>
      </c>
      <c r="V48" s="122" t="s">
        <v>98</v>
      </c>
      <c r="W48" s="122">
        <v>180</v>
      </c>
      <c r="X48" s="122" t="s">
        <v>98</v>
      </c>
      <c r="Y48" s="122" t="s">
        <v>98</v>
      </c>
      <c r="Z48" s="122" t="s">
        <v>98</v>
      </c>
      <c r="AA48" s="122">
        <v>2</v>
      </c>
      <c r="AB48" s="122" t="s">
        <v>98</v>
      </c>
      <c r="AC48" s="122" t="s">
        <v>98</v>
      </c>
      <c r="AD48" s="123" t="s">
        <v>98</v>
      </c>
      <c r="AH48" s="17"/>
      <c r="AI48" s="105"/>
      <c r="AJ48" s="17"/>
      <c r="AK48" s="101"/>
      <c r="AL48" s="101"/>
    </row>
    <row r="49" spans="2:42" x14ac:dyDescent="0.25">
      <c r="B49" s="1"/>
      <c r="C49" s="151" t="s">
        <v>16</v>
      </c>
      <c r="D49" s="152"/>
      <c r="E49" s="131">
        <v>1</v>
      </c>
      <c r="F49" s="131">
        <v>2</v>
      </c>
      <c r="G49" s="131">
        <v>3.2</v>
      </c>
      <c r="H49" s="131">
        <v>4</v>
      </c>
      <c r="I49" s="131">
        <v>8</v>
      </c>
      <c r="J49" s="131">
        <v>6</v>
      </c>
      <c r="K49" s="131">
        <v>5</v>
      </c>
      <c r="L49" s="131">
        <v>6</v>
      </c>
      <c r="M49" s="131">
        <v>7</v>
      </c>
      <c r="N49" s="131">
        <v>7</v>
      </c>
      <c r="O49" s="131">
        <v>7</v>
      </c>
      <c r="P49" s="131">
        <v>4</v>
      </c>
      <c r="Q49" s="131">
        <v>5</v>
      </c>
      <c r="R49" s="131">
        <v>5</v>
      </c>
      <c r="S49" s="131">
        <v>3000</v>
      </c>
      <c r="T49" s="131">
        <v>250</v>
      </c>
      <c r="U49" s="131">
        <v>1500</v>
      </c>
      <c r="V49" s="131">
        <v>300</v>
      </c>
      <c r="W49" s="131">
        <v>145</v>
      </c>
      <c r="X49" s="131">
        <v>200</v>
      </c>
      <c r="Y49" s="131">
        <v>100</v>
      </c>
      <c r="Z49" s="131" t="s">
        <v>100</v>
      </c>
      <c r="AA49" s="131">
        <v>5</v>
      </c>
      <c r="AB49" s="131">
        <v>0.01</v>
      </c>
      <c r="AC49" s="131">
        <v>1.4999999999999999E-2</v>
      </c>
      <c r="AD49" s="132">
        <v>5</v>
      </c>
      <c r="AH49" s="17"/>
      <c r="AI49" s="105"/>
      <c r="AJ49" s="17"/>
      <c r="AK49" s="101"/>
      <c r="AL49" s="101"/>
    </row>
    <row r="50" spans="2:42" x14ac:dyDescent="0.25">
      <c r="B50" s="1"/>
      <c r="C50" s="143" t="s">
        <v>14</v>
      </c>
      <c r="D50" s="144"/>
      <c r="E50" s="126">
        <v>97.297297297297291</v>
      </c>
      <c r="F50" s="126">
        <v>54.054054054054049</v>
      </c>
      <c r="G50" s="126">
        <v>62.162162162162161</v>
      </c>
      <c r="H50" s="126">
        <v>51.351351351351347</v>
      </c>
      <c r="I50" s="126">
        <v>45.945945945945951</v>
      </c>
      <c r="J50" s="126">
        <v>43.243243243243242</v>
      </c>
      <c r="K50" s="126">
        <v>43.243243243243242</v>
      </c>
      <c r="L50" s="126">
        <v>75.675675675675691</v>
      </c>
      <c r="M50" s="126">
        <v>51.351351351351354</v>
      </c>
      <c r="N50" s="126">
        <v>45.945945945945951</v>
      </c>
      <c r="O50" s="126">
        <v>54.054054054054063</v>
      </c>
      <c r="P50" s="126">
        <v>10.810810810810811</v>
      </c>
      <c r="Q50" s="126">
        <v>64.86486486486487</v>
      </c>
      <c r="R50" s="126">
        <v>59.45945945945946</v>
      </c>
      <c r="S50" s="126">
        <v>16.216216216216218</v>
      </c>
      <c r="T50" s="126">
        <v>2.7027027027027026</v>
      </c>
      <c r="U50" s="126">
        <v>2.7027027027027026</v>
      </c>
      <c r="V50" s="126">
        <v>2.7027027027027026</v>
      </c>
      <c r="W50" s="126">
        <v>18.918918918918919</v>
      </c>
      <c r="X50" s="126">
        <v>2.7027027027027026</v>
      </c>
      <c r="Y50" s="126">
        <v>0</v>
      </c>
      <c r="Z50" s="126">
        <v>16.216216216216218</v>
      </c>
      <c r="AA50" s="126">
        <v>51.351351351351354</v>
      </c>
      <c r="AB50" s="126">
        <v>43.243243243243242</v>
      </c>
      <c r="AC50" s="126">
        <v>67.567567567567565</v>
      </c>
      <c r="AD50" s="130">
        <v>5.4054054054054053</v>
      </c>
      <c r="AH50" s="17"/>
      <c r="AI50" s="105"/>
      <c r="AJ50" s="17"/>
      <c r="AK50" s="101"/>
      <c r="AL50" s="101"/>
    </row>
    <row r="51" spans="2:42" x14ac:dyDescent="0.25">
      <c r="B51" s="1"/>
      <c r="C51" s="143" t="s">
        <v>63</v>
      </c>
      <c r="D51" s="144"/>
      <c r="E51" s="122">
        <v>43.243243243243242</v>
      </c>
      <c r="F51" s="122">
        <v>32.432432432432435</v>
      </c>
      <c r="G51" s="122">
        <v>62.162162162162161</v>
      </c>
      <c r="H51" s="122">
        <v>37.837837837837839</v>
      </c>
      <c r="I51" s="122">
        <v>40.54054054054054</v>
      </c>
      <c r="J51" s="122">
        <v>37.837837837837839</v>
      </c>
      <c r="K51" s="122">
        <v>37.837837837837832</v>
      </c>
      <c r="L51" s="122">
        <v>72.972972972972983</v>
      </c>
      <c r="M51" s="122">
        <v>27.027027027027028</v>
      </c>
      <c r="N51" s="122">
        <v>45.945945945945951</v>
      </c>
      <c r="O51" s="122">
        <v>62.162162162162161</v>
      </c>
      <c r="P51" s="122">
        <v>18.918918918918919</v>
      </c>
      <c r="Q51" s="122">
        <v>64.86486486486487</v>
      </c>
      <c r="R51" s="122">
        <v>67.567567567567579</v>
      </c>
      <c r="S51" s="122">
        <v>0</v>
      </c>
      <c r="T51" s="122">
        <v>2.7027027027027026</v>
      </c>
      <c r="U51" s="122">
        <v>2.7027027027027026</v>
      </c>
      <c r="V51" s="122">
        <v>2.7027027027027026</v>
      </c>
      <c r="W51" s="122">
        <v>18.918918918918919</v>
      </c>
      <c r="X51" s="122">
        <v>2.7027027027027026</v>
      </c>
      <c r="Y51" s="122">
        <v>0</v>
      </c>
      <c r="Z51" s="122">
        <v>32.432432432432435</v>
      </c>
      <c r="AA51" s="122">
        <v>32.432432432432435</v>
      </c>
      <c r="AB51" s="122">
        <v>32.432432432432435</v>
      </c>
      <c r="AC51" s="122">
        <v>62.162162162162161</v>
      </c>
      <c r="AD51" s="123">
        <v>13.513513513513514</v>
      </c>
      <c r="AH51" s="17"/>
      <c r="AI51" s="105"/>
      <c r="AJ51" s="17"/>
      <c r="AK51" s="101"/>
      <c r="AL51" s="101"/>
    </row>
    <row r="52" spans="2:42" x14ac:dyDescent="0.25">
      <c r="B52" s="1"/>
      <c r="C52" s="145" t="s">
        <v>64</v>
      </c>
      <c r="D52" s="146"/>
      <c r="E52" s="122">
        <v>54.054054054054049</v>
      </c>
      <c r="F52" s="122">
        <v>21.621621621621621</v>
      </c>
      <c r="G52" s="122">
        <v>0</v>
      </c>
      <c r="H52" s="122">
        <v>8.1081081081081088</v>
      </c>
      <c r="I52" s="122">
        <v>0</v>
      </c>
      <c r="J52" s="122">
        <v>0</v>
      </c>
      <c r="K52" s="122">
        <v>0</v>
      </c>
      <c r="L52" s="122">
        <v>10.810810810810811</v>
      </c>
      <c r="M52" s="122">
        <v>24.324324324324323</v>
      </c>
      <c r="N52" s="122">
        <v>0</v>
      </c>
      <c r="O52" s="122">
        <v>0</v>
      </c>
      <c r="P52" s="122">
        <v>0</v>
      </c>
      <c r="Q52" s="122">
        <v>0</v>
      </c>
      <c r="R52" s="122">
        <v>0</v>
      </c>
      <c r="S52" s="122">
        <v>24.324324324324326</v>
      </c>
      <c r="T52" s="122">
        <v>0</v>
      </c>
      <c r="U52" s="122">
        <v>8.1081081081081088</v>
      </c>
      <c r="V52" s="122">
        <v>0</v>
      </c>
      <c r="W52" s="122">
        <v>0</v>
      </c>
      <c r="X52" s="122">
        <v>0</v>
      </c>
      <c r="Y52" s="122">
        <v>0</v>
      </c>
      <c r="Z52" s="122">
        <v>0</v>
      </c>
      <c r="AA52" s="122">
        <v>18.918918918918919</v>
      </c>
      <c r="AB52" s="122">
        <v>10.810810810810811</v>
      </c>
      <c r="AC52" s="122">
        <v>0</v>
      </c>
      <c r="AD52" s="123">
        <v>0</v>
      </c>
      <c r="AH52" s="17"/>
      <c r="AI52" s="105"/>
      <c r="AJ52" s="17"/>
      <c r="AK52" s="101"/>
      <c r="AL52" s="101"/>
    </row>
    <row r="53" spans="2:42" x14ac:dyDescent="0.25">
      <c r="C53" s="143" t="s">
        <v>13</v>
      </c>
      <c r="D53" s="144"/>
      <c r="E53" s="122">
        <v>4</v>
      </c>
      <c r="F53" s="122">
        <v>4</v>
      </c>
      <c r="G53" s="122">
        <v>1</v>
      </c>
      <c r="H53" s="122">
        <v>2</v>
      </c>
      <c r="I53" s="122">
        <v>1</v>
      </c>
      <c r="J53" s="122">
        <v>2</v>
      </c>
      <c r="K53" s="122">
        <v>3</v>
      </c>
      <c r="L53" s="122">
        <v>4</v>
      </c>
      <c r="M53" s="122">
        <v>4</v>
      </c>
      <c r="N53" s="122">
        <v>3</v>
      </c>
      <c r="O53" s="122">
        <v>5</v>
      </c>
      <c r="P53" s="122">
        <v>2</v>
      </c>
      <c r="Q53" s="122">
        <v>4</v>
      </c>
      <c r="R53" s="122">
        <v>5</v>
      </c>
      <c r="S53" s="122">
        <v>2</v>
      </c>
      <c r="T53" s="122">
        <v>2</v>
      </c>
      <c r="U53" s="122">
        <v>4</v>
      </c>
      <c r="V53" s="122">
        <v>2</v>
      </c>
      <c r="W53" s="122">
        <v>3</v>
      </c>
      <c r="X53" s="122">
        <v>2</v>
      </c>
      <c r="Y53" s="122">
        <v>1</v>
      </c>
      <c r="Z53" s="122">
        <v>2</v>
      </c>
      <c r="AA53" s="122">
        <v>1</v>
      </c>
      <c r="AB53" s="122">
        <v>1</v>
      </c>
      <c r="AC53" s="122">
        <v>1</v>
      </c>
      <c r="AD53" s="123">
        <v>3</v>
      </c>
      <c r="AH53" s="17"/>
      <c r="AI53" s="105"/>
      <c r="AJ53" s="17"/>
      <c r="AK53" s="101"/>
      <c r="AL53" s="101"/>
    </row>
    <row r="54" spans="2:42" ht="15.75" thickBot="1" x14ac:dyDescent="0.3">
      <c r="C54" s="147" t="s">
        <v>15</v>
      </c>
      <c r="D54" s="148"/>
      <c r="E54" s="124">
        <v>5</v>
      </c>
      <c r="F54" s="124">
        <v>5</v>
      </c>
      <c r="G54" s="124">
        <v>4</v>
      </c>
      <c r="H54" s="124">
        <v>2</v>
      </c>
      <c r="I54" s="124">
        <v>1</v>
      </c>
      <c r="J54" s="124">
        <v>2</v>
      </c>
      <c r="K54" s="124">
        <v>3</v>
      </c>
      <c r="L54" s="124">
        <v>4</v>
      </c>
      <c r="M54" s="124">
        <v>1</v>
      </c>
      <c r="N54" s="124">
        <v>0</v>
      </c>
      <c r="O54" s="124">
        <v>0</v>
      </c>
      <c r="P54" s="124">
        <v>0</v>
      </c>
      <c r="Q54" s="124">
        <v>0</v>
      </c>
      <c r="R54" s="124">
        <v>0</v>
      </c>
      <c r="S54" s="124">
        <v>2</v>
      </c>
      <c r="T54" s="124">
        <v>2</v>
      </c>
      <c r="U54" s="124">
        <v>5</v>
      </c>
      <c r="V54" s="124">
        <v>2</v>
      </c>
      <c r="W54" s="124" t="s">
        <v>98</v>
      </c>
      <c r="X54" s="124">
        <v>1</v>
      </c>
      <c r="Y54" s="124">
        <v>4</v>
      </c>
      <c r="Z54" s="124">
        <v>1</v>
      </c>
      <c r="AA54" s="124" t="s">
        <v>98</v>
      </c>
      <c r="AB54" s="124" t="s">
        <v>98</v>
      </c>
      <c r="AC54" s="124" t="s">
        <v>98</v>
      </c>
      <c r="AD54" s="125">
        <v>3</v>
      </c>
      <c r="AH54" s="17"/>
      <c r="AI54" s="105"/>
      <c r="AJ54" s="17"/>
      <c r="AK54" s="101"/>
      <c r="AL54" s="101"/>
    </row>
    <row r="55" spans="2:42" x14ac:dyDescent="0.25">
      <c r="AH55" s="17"/>
      <c r="AI55" s="105"/>
      <c r="AJ55" s="17"/>
      <c r="AK55" s="101"/>
      <c r="AL55" s="101"/>
    </row>
    <row r="56" spans="2:42" x14ac:dyDescent="0.25">
      <c r="AH56" s="17"/>
      <c r="AI56" s="105"/>
      <c r="AJ56" s="17"/>
      <c r="AK56" s="101"/>
      <c r="AL56" s="101"/>
      <c r="AP56" s="2"/>
    </row>
    <row r="57" spans="2:42" x14ac:dyDescent="0.25">
      <c r="AH57" s="17"/>
      <c r="AI57" s="105"/>
      <c r="AJ57" s="17"/>
      <c r="AK57" s="101"/>
      <c r="AL57" s="101"/>
      <c r="AO57" s="3"/>
    </row>
    <row r="58" spans="2:42" x14ac:dyDescent="0.25">
      <c r="AH58" s="101"/>
      <c r="AI58" s="101"/>
      <c r="AJ58" s="101"/>
      <c r="AK58" s="101"/>
      <c r="AL58" s="101"/>
      <c r="AO58" s="3"/>
    </row>
    <row r="59" spans="2:42" x14ac:dyDescent="0.25">
      <c r="AO59" s="3"/>
    </row>
    <row r="60" spans="2:42" x14ac:dyDescent="0.25">
      <c r="AO60" s="3"/>
    </row>
    <row r="61" spans="2:42" x14ac:dyDescent="0.25">
      <c r="AO61" s="3"/>
    </row>
  </sheetData>
  <mergeCells count="16">
    <mergeCell ref="C46:D46"/>
    <mergeCell ref="C52:D52"/>
    <mergeCell ref="C49:D49"/>
    <mergeCell ref="C48:D48"/>
    <mergeCell ref="C54:D54"/>
    <mergeCell ref="C50:D50"/>
    <mergeCell ref="C53:D53"/>
    <mergeCell ref="C47:D47"/>
    <mergeCell ref="C51:D51"/>
    <mergeCell ref="C45:D45"/>
    <mergeCell ref="B2:C2"/>
    <mergeCell ref="B4:C4"/>
    <mergeCell ref="B19:C19"/>
    <mergeCell ref="AE30:AN30"/>
    <mergeCell ref="AE31:AI31"/>
    <mergeCell ref="AJ31:AN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75ABC-C58C-4933-868B-619DE8967F55}">
  <dimension ref="A1:A28"/>
  <sheetViews>
    <sheetView workbookViewId="0"/>
  </sheetViews>
  <sheetFormatPr defaultRowHeight="15" x14ac:dyDescent="0.25"/>
  <cols>
    <col min="1" max="1" width="181.5703125" style="133" customWidth="1"/>
  </cols>
  <sheetData>
    <row r="1" spans="1:1" s="134" customFormat="1" ht="29.25" customHeight="1" x14ac:dyDescent="0.3">
      <c r="A1" s="135" t="s">
        <v>114</v>
      </c>
    </row>
    <row r="2" spans="1:1" s="121" customFormat="1" ht="15.75" customHeight="1" x14ac:dyDescent="0.25">
      <c r="A2" s="133"/>
    </row>
    <row r="3" spans="1:1" s="137" customFormat="1" ht="30" x14ac:dyDescent="0.2">
      <c r="A3" s="136" t="s">
        <v>115</v>
      </c>
    </row>
    <row r="4" spans="1:1" s="137" customFormat="1" x14ac:dyDescent="0.2">
      <c r="A4" s="136"/>
    </row>
    <row r="5" spans="1:1" s="137" customFormat="1" x14ac:dyDescent="0.2">
      <c r="A5" s="136" t="s">
        <v>130</v>
      </c>
    </row>
    <row r="6" spans="1:1" s="137" customFormat="1" x14ac:dyDescent="0.2">
      <c r="A6" s="136" t="s">
        <v>133</v>
      </c>
    </row>
    <row r="7" spans="1:1" s="137" customFormat="1" x14ac:dyDescent="0.2">
      <c r="A7" s="136" t="s">
        <v>134</v>
      </c>
    </row>
    <row r="8" spans="1:1" s="137" customFormat="1" x14ac:dyDescent="0.2">
      <c r="A8" s="136"/>
    </row>
    <row r="9" spans="1:1" s="137" customFormat="1" x14ac:dyDescent="0.2">
      <c r="A9" s="136" t="s">
        <v>132</v>
      </c>
    </row>
    <row r="10" spans="1:1" s="137" customFormat="1" x14ac:dyDescent="0.2">
      <c r="A10" s="136" t="s">
        <v>129</v>
      </c>
    </row>
    <row r="11" spans="1:1" s="137" customFormat="1" x14ac:dyDescent="0.2">
      <c r="A11" s="136"/>
    </row>
    <row r="12" spans="1:1" s="137" customFormat="1" x14ac:dyDescent="0.2">
      <c r="A12" s="136" t="s">
        <v>131</v>
      </c>
    </row>
    <row r="13" spans="1:1" s="137" customFormat="1" ht="242.25" customHeight="1" x14ac:dyDescent="0.2">
      <c r="A13" s="136"/>
    </row>
    <row r="14" spans="1:1" s="137" customFormat="1" ht="171.75" customHeight="1" x14ac:dyDescent="0.2">
      <c r="A14" s="136" t="s">
        <v>136</v>
      </c>
    </row>
    <row r="15" spans="1:1" s="137" customFormat="1" ht="26.25" customHeight="1" x14ac:dyDescent="0.2">
      <c r="A15" s="136"/>
    </row>
    <row r="16" spans="1:1" s="137" customFormat="1" ht="37.5" customHeight="1" x14ac:dyDescent="0.25">
      <c r="A16" s="158" t="s">
        <v>135</v>
      </c>
    </row>
    <row r="17" spans="1:1" s="137" customFormat="1" x14ac:dyDescent="0.2">
      <c r="A17" s="136"/>
    </row>
    <row r="18" spans="1:1" s="137" customFormat="1" ht="30.75" x14ac:dyDescent="0.2">
      <c r="A18" s="136" t="s">
        <v>116</v>
      </c>
    </row>
    <row r="19" spans="1:1" s="137" customFormat="1" ht="78.75" customHeight="1" x14ac:dyDescent="0.2">
      <c r="A19" s="136" t="s">
        <v>126</v>
      </c>
    </row>
    <row r="20" spans="1:1" s="137" customFormat="1" ht="45.75" x14ac:dyDescent="0.2">
      <c r="A20" s="136" t="s">
        <v>123</v>
      </c>
    </row>
    <row r="21" spans="1:1" s="137" customFormat="1" ht="30.75" x14ac:dyDescent="0.2">
      <c r="A21" s="136" t="s">
        <v>124</v>
      </c>
    </row>
    <row r="22" spans="1:1" s="137" customFormat="1" ht="45.75" x14ac:dyDescent="0.2">
      <c r="A22" s="136" t="s">
        <v>125</v>
      </c>
    </row>
    <row r="23" spans="1:1" s="137" customFormat="1" ht="62.25" x14ac:dyDescent="0.2">
      <c r="A23" s="136" t="s">
        <v>122</v>
      </c>
    </row>
    <row r="24" spans="1:1" s="137" customFormat="1" ht="30.75" x14ac:dyDescent="0.2">
      <c r="A24" s="136" t="s">
        <v>120</v>
      </c>
    </row>
    <row r="25" spans="1:1" s="137" customFormat="1" ht="30.75" x14ac:dyDescent="0.2">
      <c r="A25" s="136" t="s">
        <v>121</v>
      </c>
    </row>
    <row r="26" spans="1:1" s="137" customFormat="1" ht="15.75" x14ac:dyDescent="0.25">
      <c r="A26" s="136" t="s">
        <v>117</v>
      </c>
    </row>
    <row r="27" spans="1:1" s="137" customFormat="1" ht="46.5" x14ac:dyDescent="0.2">
      <c r="A27" s="136" t="s">
        <v>118</v>
      </c>
    </row>
    <row r="28" spans="1:1" s="137" customFormat="1" ht="15.75" x14ac:dyDescent="0.25">
      <c r="A28" s="136" t="s">
        <v>119</v>
      </c>
    </row>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QFD Template</vt:lpstr>
      <vt:lpstr>QFD Sample</vt:lpstr>
      <vt:lpstr>Sample Reference Sheet </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 Schneider</dc:creator>
  <cp:lastModifiedBy>Tara Allred</cp:lastModifiedBy>
  <dcterms:created xsi:type="dcterms:W3CDTF">2014-10-16T03:10:35Z</dcterms:created>
  <dcterms:modified xsi:type="dcterms:W3CDTF">2018-07-02T14:56:12Z</dcterms:modified>
</cp:coreProperties>
</file>