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Data From HD\drs44\Documents\CupARM\Guides\JudgingCriteria\"/>
    </mc:Choice>
  </mc:AlternateContent>
  <xr:revisionPtr revIDLastSave="0" documentId="13_ncr:1_{2239EAD1-F971-420B-B4A7-6F10CCD2CF67}" xr6:coauthVersionLast="34" xr6:coauthVersionMax="34" xr10:uidLastSave="{00000000-0000-0000-0000-000000000000}"/>
  <bookViews>
    <workbookView xWindow="13815" yWindow="-15" windowWidth="4605" windowHeight="11130" tabRatio="773" activeTab="7" xr2:uid="{00000000-000D-0000-FFFF-FFFF00000000}"/>
  </bookViews>
  <sheets>
    <sheet name="Summary" sheetId="13" r:id="rId1"/>
    <sheet name="RubricTotals" sheetId="1" r:id="rId2"/>
    <sheet name="Abstract" sheetId="4" r:id="rId3"/>
    <sheet name="Challenge" sheetId="2" r:id="rId4"/>
    <sheet name="Sol'n" sheetId="3" r:id="rId5"/>
    <sheet name="Per.Meas." sheetId="5" r:id="rId6"/>
    <sheet name="Timeline" sheetId="6" r:id="rId7"/>
    <sheet name="Feasibility" sheetId="7" r:id="rId8"/>
    <sheet name="Writing" sheetId="9" r:id="rId9"/>
    <sheet name="Comp." sheetId="10" r:id="rId10"/>
    <sheet name="Removed Concerns&amp;Alt" sheetId="8" r:id="rId11"/>
    <sheet name="Removed SampleRiskTable" sheetId="12" r:id="rId1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6" i="1" l="1"/>
  <c r="C26" i="1" l="1"/>
  <c r="F26" i="1" s="1"/>
  <c r="C34" i="1" l="1"/>
  <c r="D28" i="1"/>
  <c r="E32" i="1"/>
  <c r="F32" i="1" s="1"/>
  <c r="D13" i="13"/>
  <c r="D12" i="13"/>
  <c r="D11" i="13"/>
  <c r="D10" i="13"/>
  <c r="D9" i="13"/>
  <c r="D8" i="13"/>
  <c r="D7" i="13"/>
  <c r="D6" i="13"/>
  <c r="E31" i="1"/>
  <c r="E30" i="1"/>
  <c r="E29" i="1"/>
  <c r="E27" i="1"/>
  <c r="E25" i="1"/>
  <c r="E24" i="1"/>
  <c r="E22" i="1"/>
  <c r="E21" i="1"/>
  <c r="E20" i="1"/>
  <c r="E19" i="1"/>
  <c r="E17" i="1"/>
  <c r="E16" i="1"/>
  <c r="E15" i="1"/>
  <c r="E6" i="1"/>
  <c r="E13" i="1"/>
  <c r="E12" i="1"/>
  <c r="E11" i="1"/>
  <c r="E10" i="1"/>
  <c r="E8" i="1"/>
  <c r="E7" i="1"/>
  <c r="E4" i="1"/>
  <c r="F4" i="1" s="1"/>
  <c r="E6" i="13" s="1"/>
  <c r="G30" i="12"/>
  <c r="F30" i="12"/>
  <c r="E30" i="12"/>
  <c r="D30" i="12"/>
  <c r="C30" i="12"/>
  <c r="G24" i="12"/>
  <c r="F24" i="12"/>
  <c r="E24" i="12"/>
  <c r="D24" i="12"/>
  <c r="C24" i="12"/>
  <c r="G18" i="12"/>
  <c r="F18" i="12"/>
  <c r="E18" i="12"/>
  <c r="D18" i="12"/>
  <c r="C18" i="12"/>
  <c r="G12" i="12"/>
  <c r="F12" i="12"/>
  <c r="E12" i="12"/>
  <c r="D12" i="12"/>
  <c r="C12" i="12"/>
  <c r="D10" i="12"/>
  <c r="E10" i="12"/>
  <c r="F10" i="12"/>
  <c r="G10" i="12"/>
  <c r="C16" i="12"/>
  <c r="D16" i="12"/>
  <c r="E16" i="12"/>
  <c r="F16" i="12"/>
  <c r="G16" i="12"/>
  <c r="C22" i="12"/>
  <c r="D22" i="12"/>
  <c r="E22" i="12"/>
  <c r="F22" i="12"/>
  <c r="G22" i="12"/>
  <c r="C28" i="12"/>
  <c r="D28" i="12"/>
  <c r="E28" i="12"/>
  <c r="F28" i="12"/>
  <c r="G28" i="12"/>
  <c r="C10" i="12"/>
  <c r="C30" i="1"/>
  <c r="F30" i="1" s="1"/>
  <c r="C29" i="1"/>
  <c r="C27" i="1"/>
  <c r="C25" i="1"/>
  <c r="F25" i="1" s="1"/>
  <c r="C24" i="1"/>
  <c r="C22" i="1"/>
  <c r="F22" i="1" s="1"/>
  <c r="C20" i="1"/>
  <c r="C21" i="1"/>
  <c r="C19" i="1"/>
  <c r="F19" i="1" s="1"/>
  <c r="C17" i="1"/>
  <c r="C16" i="1"/>
  <c r="F16" i="1" s="1"/>
  <c r="C15" i="1"/>
  <c r="C13" i="1"/>
  <c r="C11" i="1"/>
  <c r="C12" i="1"/>
  <c r="C10" i="1"/>
  <c r="C8" i="1"/>
  <c r="C7" i="1"/>
  <c r="C6" i="1"/>
  <c r="D32" i="1"/>
  <c r="C31" i="1" s="1"/>
  <c r="D23" i="1"/>
  <c r="D18" i="1"/>
  <c r="D14" i="1"/>
  <c r="D9" i="1"/>
  <c r="F11" i="1" l="1"/>
  <c r="F28" i="1"/>
  <c r="E12" i="13" s="1"/>
  <c r="F27" i="1"/>
  <c r="F23" i="1"/>
  <c r="E11" i="13" s="1"/>
  <c r="E13" i="13"/>
  <c r="F31" i="1"/>
  <c r="F24" i="1"/>
  <c r="F20" i="1"/>
  <c r="F21" i="1"/>
  <c r="F8" i="1"/>
  <c r="F13" i="1"/>
  <c r="F18" i="1"/>
  <c r="E10" i="13" s="1"/>
  <c r="F15" i="1"/>
  <c r="F17" i="1"/>
  <c r="F29" i="1"/>
  <c r="F7" i="1"/>
  <c r="F10" i="1"/>
  <c r="F12" i="1"/>
  <c r="F6" i="1"/>
  <c r="F14" i="1"/>
  <c r="E9" i="13" s="1"/>
  <c r="F9" i="1"/>
  <c r="E8" i="13" s="1"/>
  <c r="F5" i="1"/>
  <c r="E7" i="13" s="1"/>
  <c r="F1" i="1" l="1"/>
  <c r="E16" i="13"/>
</calcChain>
</file>

<file path=xl/sharedStrings.xml><?xml version="1.0" encoding="utf-8"?>
<sst xmlns="http://schemas.openxmlformats.org/spreadsheetml/2006/main" count="374" uniqueCount="284">
  <si>
    <t>Application Review Rubric</t>
  </si>
  <si>
    <t>Proposed Solution</t>
  </si>
  <si>
    <t>Clarity of Concept, its Capabilities, and Defined Scope</t>
  </si>
  <si>
    <t>General Innovation</t>
  </si>
  <si>
    <t>Performance Measures</t>
  </si>
  <si>
    <t>Identification of Key Tests and/or Test Equipment</t>
  </si>
  <si>
    <t>Timeline &amp; Milestones</t>
  </si>
  <si>
    <t>Completeness of Roadmap to Project Success</t>
  </si>
  <si>
    <t>Feasibility and Resource Availability</t>
  </si>
  <si>
    <t>Properly Identified Resource Needs and Availability</t>
  </si>
  <si>
    <t>Technical Writing Quality</t>
  </si>
  <si>
    <t>Meets Formatting and Length Requirements</t>
  </si>
  <si>
    <t>Well Constructed Arguments and Overall Structure</t>
  </si>
  <si>
    <t>Ease of Uninformed Audience Understanding Technical Material</t>
  </si>
  <si>
    <t>Appropriateness for Competition Challenge</t>
  </si>
  <si>
    <t>TOTAL WEIGHT of all Sections</t>
  </si>
  <si>
    <t>Sub-Weights</t>
  </si>
  <si>
    <t>Topic Weights</t>
  </si>
  <si>
    <t>Project Abstract</t>
  </si>
  <si>
    <t>Score</t>
  </si>
  <si>
    <t>Reviewer's Comments</t>
  </si>
  <si>
    <t>Additional Notes</t>
  </si>
  <si>
    <t>Can you clearly state what an ideal solution must to able to do in order to handle the identified situations?</t>
  </si>
  <si>
    <t>Clarity of Concept, its Capabilities and Limitations</t>
  </si>
  <si>
    <t>Identification of Key and Unique Subsystems &amp; Components</t>
  </si>
  <si>
    <t>Weighted Score</t>
  </si>
  <si>
    <t>The solution contains interesting challenges to undertake that explore a particular area in depth or represent an interesting combination of areas</t>
  </si>
  <si>
    <t>The solution is of standard acceptable complexity and interest for a senior design or masters of engineering capstone project</t>
  </si>
  <si>
    <t>The proposed solution represents only a small departure from already well established solutions and is not overly technically challenging or inventive</t>
  </si>
  <si>
    <t>The solution is a rehash of an existing idea and the approach represents only a minor technical challenge without being inventive</t>
  </si>
  <si>
    <t>Measures for Key Subsystems &amp; Components Described in the Proposed Solution</t>
  </si>
  <si>
    <t>Spirit of the Law, Letter of the Law: Objective Interpretation of Quantifies</t>
  </si>
  <si>
    <t>Any significant departure for the rules results in zero points and possibly a disqualification from the competition</t>
  </si>
  <si>
    <t>cause a 50% or larger impact on performance,</t>
  </si>
  <si>
    <t>Critical</t>
  </si>
  <si>
    <t>Moderate</t>
  </si>
  <si>
    <t>or a 25% or larger influence on the timeline completion,</t>
  </si>
  <si>
    <t>or a 25% or larger budget influence</t>
  </si>
  <si>
    <t>or a 15-25% influence on the timeline completion,</t>
  </si>
  <si>
    <t>or a 15-25% or larger budget influence</t>
  </si>
  <si>
    <t>Negligible</t>
  </si>
  <si>
    <t>cause a 25-50% impact on performance,</t>
  </si>
  <si>
    <t>cause a 10-25% impact on performance,</t>
  </si>
  <si>
    <t>cause a 0-10% impact on performance,</t>
  </si>
  <si>
    <t>or a 0-5% influence on the timeline completion,</t>
  </si>
  <si>
    <t>or a 0-5% or larger budget influence</t>
  </si>
  <si>
    <t>or a 5-15% influence on the timeline completion,</t>
  </si>
  <si>
    <t>or a 5-15% or larger budget influence</t>
  </si>
  <si>
    <t>major damage to equipment / facilities</t>
  </si>
  <si>
    <t>minor damage to equipment / facilities</t>
  </si>
  <si>
    <t>no damage to equipment  / facilities</t>
  </si>
  <si>
    <t>Likelihood</t>
  </si>
  <si>
    <t xml:space="preserve">Severity </t>
  </si>
  <si>
    <t>5%-15%</t>
  </si>
  <si>
    <t>&gt;0.1%</t>
  </si>
  <si>
    <t>0.5%-5%</t>
  </si>
  <si>
    <t>0.1%-0.5%</t>
  </si>
  <si>
    <t>Likely</t>
  </si>
  <si>
    <t>Probably</t>
  </si>
  <si>
    <t>Maybe</t>
  </si>
  <si>
    <t>Unlikely</t>
  </si>
  <si>
    <t>Probably Not</t>
  </si>
  <si>
    <t>Other Important Risks to Consider</t>
  </si>
  <si>
    <t>easily repairable damage to equipment  / facilities</t>
  </si>
  <si>
    <t>High Risk</t>
  </si>
  <si>
    <t>Medium Risk</t>
  </si>
  <si>
    <t>Low Risk</t>
  </si>
  <si>
    <t>Medium High Risk</t>
  </si>
  <si>
    <t>Medium Low Risk</t>
  </si>
  <si>
    <t>Identified Risks &amp; Risk Ratings</t>
  </si>
  <si>
    <t xml:space="preserve"> The reader would assess the total risk as being a medium-low risk project or lower. </t>
  </si>
  <si>
    <t xml:space="preserve"> The reader would assess the total risk as being a medium project or lower. </t>
  </si>
  <si>
    <t xml:space="preserve"> The reader would assess the total risk as being a medium-high risk project or lower. </t>
  </si>
  <si>
    <t xml:space="preserve"> The reader would assess the total risk as being a low risk project or lower. </t>
  </si>
  <si>
    <t xml:space="preserve"> The reader would assess the total risk as being a high risk project or lower. </t>
  </si>
  <si>
    <t xml:space="preserve">Any project that is considered to risky, particularly with regards to safety issues, may be disqualified  </t>
  </si>
  <si>
    <t>Project Risk Level</t>
  </si>
  <si>
    <t>Abstract</t>
  </si>
  <si>
    <t xml:space="preserve">The solution is fairly well explained in terms of what it is to a reader modestly informed about the topic area. What it will be able to do is mostly clear although more detail should be provided with respect to handling main use cases.  At least a couple key limitations are provided as to what the solution will be able to do. A good idea of what will be able to be demonstrated at the final competition is given although the reader cannot say for certain.  The description at least implies some key performance measures that will be addressed. </t>
  </si>
  <si>
    <t xml:space="preserve">The solution is explained only in terms that someone who is well informed of the topic area would understand. What it will be able to do is somewhat clear although more detail should be provided with respect to handling main use cases.  At least a one key limitation is provided as to what the solution will be able to do. It is not certain what will be able to be demonstrated at the final competition.  The description at least implies a few key performance measures that will be addressed. </t>
  </si>
  <si>
    <t xml:space="preserve">The solution is explained only in terms that someone who is well informed of the topic area would understand. What it will be able to do is somewhat clear although more detail should be provided with respect to handling main use cases.  No limitations are provided as to what the solution will be able to do. It is not certain what will be able to be demonstrated at the final competition. The description at least implies a couple key performance measures that will be addressed. </t>
  </si>
  <si>
    <t>There is a natural flow to the presentation, highlighting the important topics early on. A hierarchy of information is established. Main take-away messages appear prominently. Detail is offered when needed for importance or clarification. The purpose of the sections are clear in the introductions, supporting arguments, and conclusions</t>
  </si>
  <si>
    <t>There is flow to the presentation appears though out although the flow of ideas is not always natural to the reader. Main take-away messages are there and almost always realized quickly. Detail is offered almost always when needed for importance or clarification. The purpose of the sections are almost always clear in the introductions, supporting arguments, and conclusions</t>
  </si>
  <si>
    <t>The presentation is organized most of the time but some arguments could be re-arranged for effectiveness. Main take-away messages are there and realized quickly the majority of the time. Detail is offered the majority of the time when needed for importance or clarification. The purpose of the sections are mostly clear in the introductions, supporting arguments, and conclusions.</t>
  </si>
  <si>
    <t>The presentation is organized most of the time but most arguments could be re-arranged for additional effectiveness. Main take-away messages are there and are realized but most of the time it requires repeated re-readings. Detail is offered some of the time when needed for importance or clarification. The purpose of the sections are sometime clear in the introductions, supporting arguments, and conclusions</t>
  </si>
  <si>
    <t>The presentation is organized most of the time but almost all arguments could be re-arranged for additional effectiveness. Main take-away messages are there and are realized but almost always takes repeated re-readings. Detail is offered rarely when needed for importance or clarification. The purpose of the sections are rarely clear in the introductions, supporting arguments, and conclusions</t>
  </si>
  <si>
    <t>Includes Design, Build, Test, Document, Review Phases</t>
  </si>
  <si>
    <t>Deliverables</t>
  </si>
  <si>
    <t>Time Periods Established</t>
  </si>
  <si>
    <t>Time Periods to Achieve Key Functionalities Addressed</t>
  </si>
  <si>
    <t>Deliverables are defined well enough that they could be given to a paid consultant to complete for the group if needed. All milestones have deliverables. Deliverables are very clear and definitive. As the timeline progresses however it is allowable that some of the deliverables could use more definition since this is the application.</t>
  </si>
  <si>
    <t>Almost all of the deliverables are defined well enough that they could be given to a paid consultant to complete for the group if needed. Almost all deliverables are very clear and definitive. As the timeline progresses however it is allowable that some of the deliverables could use more definition since this is the application.</t>
  </si>
  <si>
    <t>Most of the deliverables are defined well enough that they could be given to a paid consultant to complete for the group if needed. Most deliverables are very clear and definitive. As the timeline progresses however it is allowable that most of the deliverables could use more definition since this is the application.</t>
  </si>
  <si>
    <t>A few of the deliverables are defined well enough that they could be given to a paid consultant to complete for the group if needed. A few deliverables are very clear and definitive. As the timeline progresses however it is allowable that all of the deliverables could use more definition since this is the application.</t>
  </si>
  <si>
    <t>All of the high risk and almost all of the medium high risk concerns that could affect the performance that could be seen at this point of the project development, as well as concerns to obtaining resources, to the general feasibility of achieving the proposed solution, and to the timeline's execution have been made clear. For all identified risks/concerns the severity and likelihood of the risk/concern is included in the discussion.</t>
  </si>
  <si>
    <t>Almost all of the high risk and most of the medium high risk concerns that could affect the performance that could be seen at this point of the project development, as well as concerns to obtaining resources, to the general feasibility of achieving the proposed solution, and to the timeline's execution have been made clear almost all of the time. For all identified risks/concerns the severity and likelihood of the risk/concern is almost always included in the discussion.</t>
  </si>
  <si>
    <t>Challenge Background Overview &amp; Use Cases Description</t>
  </si>
  <si>
    <t>Importance of Challenge</t>
  </si>
  <si>
    <t>Solution's Fit to Challenge</t>
  </si>
  <si>
    <t xml:space="preserve">Measures for Meeting the Challenge's Needs </t>
  </si>
  <si>
    <t>Challenge Background Overview &amp; Description</t>
  </si>
  <si>
    <t>Challenge Requirements</t>
  </si>
  <si>
    <t>Can you clearly identify all of the situations (use cases) that an ideal solution to this challenge must handle?</t>
  </si>
  <si>
    <t>Is this a worthwhile challenge to spend your time on and solve?</t>
  </si>
  <si>
    <t>The challenge needs and requirements are attempted to be written functionally but some are too specific or restrictive for the identified use cases without justification for the specificity. The identified needs are mostly aligned well to the identified use case and highlight details / constraints / concerns on what is most important for an ideal solution to address for the majority of the identified main use cases and some of the secondary use cases. The needs offer some insight into the performance measures to use, but leaves too much room for interpretation.</t>
  </si>
  <si>
    <t>The challenge needs and requirements are attempted to be written functionally but most are too specific or restrictive for the identified use cases without justification for the specificity. The identified needs are somewhat aligned well to the identified use case and highlight details / constraints / concerns on what is most important for an ideal solution to address for some of the identified main use cases and some of the secondary use cases. The needs offer a few insight into the performance measures to use, but leaves too much room for interpretation.</t>
  </si>
  <si>
    <t>The challenge is one that if solved would have global impact, strongly affecting a significant global challenge, and potentially everyday life. Or provides a remarkable technical challenge whose results would have dramatic impacts in other areas as well</t>
  </si>
  <si>
    <t>It is anticipated that most accepted applications will earn a 3 or 4. This category is meant to offer some points (although smaller than other categories) to distinguish between 2 applications that are nearly identical in every way except that one cures cancer and the other makes popsicles that don't melt quite as fast. (Not that the later couldn't provide some interesting technical challenges whose results are widely applicable; it all depends on the defined needs of the challenge)</t>
  </si>
  <si>
    <t>The challenge is one that if solved would have regional impact, affecting a significant challenge to a specific group in a very positive way, or affecting a larger group in at least a significantly positive way. Provides an interesting technical challenge whose results would have significant impacts in other areas as well</t>
  </si>
  <si>
    <t>The challenge is one that if solved would have  a specific group in a very positive way, or affecting a larger group in at least a significantly positive way</t>
  </si>
  <si>
    <t>Context of the challenge is well defined to the point where someone who has never heard of this specific challenge would be able to understand it and its importance. The challenge description is complete; all of the main use cases of the challenge are addressed and the reader is able to understand them. The same is done for the majority of the important secondary cases.</t>
  </si>
  <si>
    <t>Context of the challenge is defined well enough to follow with a modest understanding of the challenge domain. The challenge description covers the majority of the main cases to within the proposed solution's scope limitations, and at least half of the important secondary cases are included as well.</t>
  </si>
  <si>
    <t xml:space="preserve">There the solution's features/functions/etc appear to meet the most of the needs of the challenge well for the defined scope but there are some needs that could be addressed better. The connection between the solution and challenge is not always made clear for the reader, i.e. the reader is able to surmise the connection on their own from the description. The scope of the challenge that the solution is addressing is understood well enough but may also require a little more justification than what it presented as to why the solution scope was chosen. </t>
  </si>
  <si>
    <t>There the solution's features/functions/etc appear to meet some of the needs of the challenge but at least a couple needs are not addressed better.  The connection between the solution and challenge is often not made clear for the reader The scope of the solution is too unclear or limited or with respect to the challenge identification section and there is not enough to justify it.</t>
  </si>
  <si>
    <t>There the solution's features/functions/etc appear to meet only a small subset of the needs of the challenge.  The connection between the solution and challenge is not made clear for the reader. The scope of the solution is too unclear or limited or with respect to the challenge identification section and there is not enough to justify it.</t>
  </si>
  <si>
    <t xml:space="preserve">There is a very clear connection made between why the solution is offering various features/functions/etc and what the needs of the challenge are. The scope of the challenge that the solution is addressing is well understood and justified. </t>
  </si>
  <si>
    <t>All of the identified challenge needs that are within the scope of the proposed solution are clearly represented in at least one of the performance measures. Performance measures are clear to calculate and are as objective as possible. Performance measures target the functional needs of the challenge (as much as possible) and could be used to judge the quality of any valid solution. The results from the performance measures would be able to confidently prove which of 2 potential solutions is better with respect to specific challenge needs or at least need areas.</t>
  </si>
  <si>
    <t>Most of the identified main use case challenge needs that are within the scope of the proposed solution are represented in at least one of the performance measures. Some of the secondary use case challenge needs are represented in at least one of the performance measures. Performance measures can be calculated but in some cases more information may be needed to understand the variables than what is presented. Most performance measures are objective. Performance measures for general challenge needs are sometimes too specific to be applicable to any valid solution.  The results from the performance measures would be able to identify which of 2 potential solutions is better in most cases but the conclusion may still leave room for debate as to which is better.</t>
  </si>
  <si>
    <t>If various challenge need's ideal performance measures need to be estimated by other measures due to expense or feasibility, an estimate is acceptable but the performance measure should be judged on its appropriateness as an estimating measure.</t>
  </si>
  <si>
    <t>Some of the identified main use case challenge needs that are within the scope of the proposed solution are represented in at least one of the performance measures. A few of the secondary use case challenge needs are represented in at least one of the performance measures. Performance measures can be calculated but in most cases more information may be needed to understand the variables than what is presented. Some of the performance measures are objective. Performance measures for general challenge needs are most of the time too specific to be applicable to any valid solution. The results from the performance measures would be able to identify which of 2 potential solutions is better in some cases but the conclusion may still leave room for debate as to which is better.</t>
  </si>
  <si>
    <t>A few of the identified main use case challenge needs that are within the scope of the proposed solution are represented in at least one of the performance measures. A couple of the secondary use case challenge needs are represented in at least one of the performance measures. Performance measures can be calculated but in almost all cases more information may be needed to understand the variables than what is presented. A few of the performance measures are objective. Performance measures for general challenge needs are almost all of the time too specific to be applicable to any valid solution. The results from the performance measures would not be able to identify which of 2 potential solutions is better in a few cases but the conclusion may still leave room for debate as to which is better.</t>
  </si>
  <si>
    <t xml:space="preserve">Performance measures have been added that address specific subsystem characteristics or outputs that have been highlighted in the proposed solution as being important to the challenges needs and use case functionality. Performance measures are clear to calculate and are as objective as possible. </t>
  </si>
  <si>
    <t xml:space="preserve">Performance measures have been added that address some of the specific subsystem characteristics or outputs that have been highlighted in the proposed solution as being important to the challenges needs and use case functionality. Most of the performance measures are clear to calculate and are as objective as possible. </t>
  </si>
  <si>
    <t xml:space="preserve">Performance measures have been added that address a few of the specific subsystem characteristics or outputs that have been highlighted in the proposed solution as being important to the challenges needs and use case functionality. Some of the performance measures are clear to calculate and are as objective as possible. </t>
  </si>
  <si>
    <t xml:space="preserve">Performance measures have been added that address a couple of the specific subsystem characteristics or outputs that have been highlighted in the proposed solution as being important to the challenges needs and use case functionality. A few of the performance measures are clear to calculate and are as objective as possible. </t>
  </si>
  <si>
    <t>Challenge Definition</t>
  </si>
  <si>
    <t>What is your solution going to be able to do and what are you going to be able to show at the demonstration?</t>
  </si>
  <si>
    <t>What is your approach on how your solution is going to do it and what are the key elements to implementing that solution?</t>
  </si>
  <si>
    <t>Is this solution a valid solution for all of the identified challenge needs and has the potential to be address the needs well?</t>
  </si>
  <si>
    <t>Is this a technically interesting solution?</t>
  </si>
  <si>
    <t>How will you objectively measure how well your solutions meets the challenge's defined needs?</t>
  </si>
  <si>
    <t>Key and Unique Functionality/Subsystems/Components Means of Achievement</t>
  </si>
  <si>
    <t>Mitigation and/or Alternative Plans</t>
  </si>
  <si>
    <t>Challenge Requirements &amp; Functional Description (not Prescriptive Description)</t>
  </si>
  <si>
    <t>How will you objectively measure how well your subsystems or critical components are functioning?</t>
  </si>
  <si>
    <t>What is the project progression you will follow to design, build, test, document and review your project and the important milestones that you will have along the way to achieve this?</t>
  </si>
  <si>
    <t>Have design, build, test, document and review elements been factored into your timeline milestones?</t>
  </si>
  <si>
    <t>What are the deliverables that will come out of each milestone, i.e. How will you know you have achieved that milestone?</t>
  </si>
  <si>
    <t>What is the time period that you plan to achieve each milestone in?</t>
  </si>
  <si>
    <t>Is there anything in the timeline that you want to justify as to why it should take so long or as to why something can be done so quickly?</t>
  </si>
  <si>
    <t>Make sure it follows the rules</t>
  </si>
  <si>
    <t>Make sure you communicate your ideas well</t>
  </si>
  <si>
    <t>Make sure you provide reasonable explanations</t>
  </si>
  <si>
    <t>FINAL SCORE (out of 5)</t>
  </si>
  <si>
    <t>Highlights the major challenge needs that are being addressed. Highlights the original and unique aspects of the proposed solution. If appropriate highlights how this solution is different than a current approach. Potentially highlights at least one aspect of the design that will lead to an anticipated high performance for meeting a key challenge need. Written for an uninformed reader.</t>
  </si>
  <si>
    <t xml:space="preserve">Meets 4 of the 5: Highlights the major challenge needs that are being addressed. Highlights the original and unique aspects of the proposed solution. If appropriate highlights how this solution is different than a current approach. Potentially highlights at least one aspect of the design that will lead to an anticipated high performance for meeting a key challenge need. Written for an uninformed reader. </t>
  </si>
  <si>
    <t xml:space="preserve">Meets 3 of the 5: Highlights the major challenge needs that are being addressed. Highlights the original and unique aspects of the proposed solution. If appropriate highlights how this solution is different than a current approach. Potentially highlights at least one aspect of the design that will lead to an anticipated high performance for meeting a key challenge need. Written for an uninformed reader. </t>
  </si>
  <si>
    <t xml:space="preserve">Meets 2 of the 5: Highlights the major challenge needs that are being addressed. Highlights the original and unique aspects of the proposed solution. If appropriate highlights how this solution is different than a current approach. Potentially highlights at least one aspect of the design that will lead to an anticipated high performance for meeting a key challenge need. Written for an uninformed reader. </t>
  </si>
  <si>
    <t xml:space="preserve">Meets 1 of the 5: Highlights the major challenge needs that are being addressed. Highlights the original and unique aspects of the proposed solution. If appropriate highlights how this solution is different than a current approach. Potentially highlights at least one aspect of the design that will lead to an anticipated high performance for meeting a key challenge need. Written for an uninformed reader. </t>
  </si>
  <si>
    <t>Would have little to no impact. Basically is just an interesting curiosity.</t>
  </si>
  <si>
    <t>The challenge needs and requirements are written functionally whenever possible. It is easy to understand why the requirements given are important for this challenge and naturally follow from the overall description. The needs highlight details / constraints / concerns on what is most important for an ideal solution to address for both main and secondary use cases. The identified needs also clearly help inform what performance measures to use.</t>
  </si>
  <si>
    <t xml:space="preserve">Requirements written functionally means that the challenge need is defined with respect to what must be done, not how it must be done. Any idea that can meet or perform the action/activity/need of a functional requirement is a solution to that requirement. For example, a functional requirement for a catapult device may be the need to launch a rock, of a certain size and weight, a certain distance. Potential valid solutions may include a spring and lock mechanism, a pneumatic device, a combustion powered thruster, etc. All could meet the need of launching the rock so all of them are valid solutions to the functional requirement. If the requirement said that the catapult needed a spring and lock mechanism strong enough to launch a rock a certain distance. Then the requirement may have inadvertently limited the design space and prohibited the exploration of other solutions, which may have actually turned out to be better in the long run. If the requirement said that it just needed to launch a rock a certain distance, the requirement would actually be somewhat incomplete because it doesn't say anything about the rock properties that are important. This is only acceptable if part of the challenge is also to determine this information about what kinds of rocks are good to use in the catapult. (Details like this may come out in other sections of the application and this is acceptable for this project). Thinking about a challenge "functionally" is a new and difficult challenge for many students but is very important for their designing skill development. With all this being said, some project needs are very specific and this should not count against the application. For example, if a challenge is to design a new HD device that connects into a specific HD TV, the requirement might be that the team's solution must be able to output its signal via an HDMI port, that requirement is appropriately very specific. Requirements like these that more specific or "structural" in nature only need to be included if they will significantly impact the overall functionality or design. For example, in the PMB sample, the fact that the PMB engine is meant to be on a bike added the additional needs for the device to be within a certain size. In general, the application should not be penalized if these necessarily specific requirements are included or not. </t>
  </si>
  <si>
    <t>The challenge needs and requirements are written functionally whenever possible, with only a couple minor exceptions. The identified needs are aligned well to the identified use case and highlight details / constraints / concerns on what is most important for an ideal solution to address for all identified main use cases and most secondary use cases. Provide good insight as to what performance measures to use, but only implies certain measures leaving perhaps too much room for interpreting the importance.</t>
  </si>
  <si>
    <t>The challenge needs and requirements are attempted to be written functionally but almost all are too specific or restrictive for the identified use cases without justification for the specificity. The identified needs are rarely aligned well to the identified use case and highlight details / constraints / concerns on what is most important for an ideal solution to address for some of the identified main use cases and some of the secondary use cases. The needs offer a few insight into the performance measures to use, but leaves too much room for interpretation.</t>
  </si>
  <si>
    <t xml:space="preserve">The solution is well understood in terms of what it is to a reader minimally informed about the topic area. What it will be able to do is clear although a few parts which could use a little more detail do exist. Some key limitations are provided but are a little lacking. What will be able to be demonstrated at the final competition is clear although a few aspects could be sighted more specific.  The description at least implies some key performance measures that will be addressed. </t>
  </si>
  <si>
    <t>Key subsystems and key elements of their interfaces/interactions are well defined, and encapsulate all of the functionality promised in the solution description. Important components that are estimated to be used to create the promised functionality are also clearly defined and their role in the implementation of subsystem functionality clearly explained. Together the subsystems and the component descriptions provide an explanation and detail as to how the team will achieve the desired proposed solution functionality.</t>
  </si>
  <si>
    <t>Here the term components referred to the physical pieces or algorithms that will be potentially utilized in the implementation of the solution. Subsystems are descriptions of collections of components that together help to create a desired functionality or functionalities. In this way, the inclusion of components may be a way to provide the reader with more detailed information about the workings of a subsystem and hence provide the reader with more confidence that the solution is well thought out. It is not important necessarily that an exact component be given, only perhaps the component type, i.e. a "motor" or even a "sensor" may be appropriate if the sensor's promised capabilities appear to be reasonable. Please note the justification of these components/approaches may be left to the Feasibility section. Also if the reader recognizes a better solution or implementation, that should not effect their score. This section is focused on the completeness and well thought out breakdown of the solution into subsystems and components as well as key ways that they may interact. If key components are missing that might be expected to be discussed at this stage this is acceptable provided that there are reasonable plans in place to determine these components. This also could be brought up in the Timeline section, Feasibility section, or the Potential Concerns section, especially if the team is uncertain what this component might be.</t>
  </si>
  <si>
    <t xml:space="preserve">Key subsystems are well defined and cover a majority of the solution's promised functionality. Most of the subsystems key interfaces are mentioned although a couple important ones may be missing.  Most of the important components that are estimated are also clearly defined although their role may not be clearly explained in all cases, but the reader can estimate their purpose. Together the subsystems and the component descriptions provide an explanation and detail as to how the team will achieve the desired proposed solution functionality that addresses at least the main use cases. </t>
  </si>
  <si>
    <t xml:space="preserve">Key subsystems are well defined and cover the solution's promised functionality towards the majority of the main use cases. Most of the subsystems key interfaces are mentioned although a few important ones may be missing.  Some of the important components that are estimated are also clearly defined although their role may not be clearly explained in all cases, but the reader can estimate their purpose. Together the subsystems and the component descriptions provide an explanation and detail as to how the team will achieve most of the desired proposed solution functionality that addresses at least the main use cases. </t>
  </si>
  <si>
    <t xml:space="preserve">Some key subsystems are not clearly defined and although they cover the solution's promised functionality towards the most of the main use cases. Only some of the subsystems key interfaces are mentioned.  A few of the important components that are estimated are also clearly defined although their role may not be clearly explained in all cases. Together the subsystems and the component descriptions provide an explanation and detail as to how the team will achieve some of the desired proposed solution functionality that addresses at least the main use cases. </t>
  </si>
  <si>
    <t xml:space="preserve">Most key subsystems are not clearly defined. Only a few of the subsystems key interfaces are mentioned.  A couple of the important components that are estimated are also clearly defined although their role may not be clearly explained in all cases. Together the subsystems and the component descriptions provide an explanation and detail as to how the team will achieve a few of the desired proposed solution functionality that addresses at least the main use cases. </t>
  </si>
  <si>
    <t xml:space="preserve">There the solution's features/functions/etc appear to meet the needs of the challenge well for the defined scope but the connection is not always made clear for the reader, i.e. the reader is able to surmise the connection on their own from the description. The scope of the challenge that the solution is addressing is understood but may require a little more justification than what it presented as to why the solution scope was chosen. </t>
  </si>
  <si>
    <t>Some ideas are going to be naturally harder to explain, only very limited leniency should be given. The key to good writing is often re-writing and it may take several attempts for teams to review their work and ask repeatedly "where could someone misinterpret this" or "can I assume my audience would know this, how would my audience know this". The teams that do this should be rewarded, as being able to both talk with field experts and then being able to describe a complex idea to an varied audience is a valuable and necessary skill, particularly as they move up within a company.</t>
  </si>
  <si>
    <t>Means for obtaining identified performance measure's data are offered. Critical test equipment needed for calculating performance measures is identified as well. Potential baselines of comparison are identified, each of which can be used for at least a subset of the challenge needs' performance measures.</t>
  </si>
  <si>
    <t>Means for obtaining identified performance measure's data are offered almost always when needed for almost all of them. Critical test equipment needed for calculating performance measures is identified for most performance measures almost always when needed as well. Potential baselines of comparison are identified, each of which can be used for at least a subset of the challenge needs' performance measures, however a couple more performance measures should have a baseline for comparison.</t>
  </si>
  <si>
    <t>Means for obtaining identified performance measure's data are offered most of the time when needed, although some performance measures could use more supporting information. Critical test equipment needed for calculating performance measures is identified for performance measures most of the time when needed. Potential baselines of comparison are identified, each of which can be used for at least a subset of the challenge needs' performance measures, however a few more performance measures should have a baseline for comparison.</t>
  </si>
  <si>
    <t>Means for obtaining identified performance measure's data are offered some of the times when needed, although most performance measures could use more supporting information. Critical test equipment needed for calculating performance measures is identified for performance measures some of the time when needed. A few potential baselines of comparison are identified, each of which can be used for at least a subset of the challenge needs' performance measures, however some more performance measures should have a baseline for comparison</t>
  </si>
  <si>
    <t>Means for obtaining identified performance measure's data are offered a few of the times when needed, although almost all performance measures could use more supporting information. Critical test equipment needed for calculating performance measures is identified for performance measures a few times when needed. A few potential baselines of comparison are identified, each of which can be used for at least a subset of the challenge needs' performance measures, however most performance measures should have a baseline for comparison</t>
  </si>
  <si>
    <t xml:space="preserve">Additional performance measures that may be included that are specific to the subsystems and components are judged in the next category. </t>
  </si>
  <si>
    <t>Almost All of the identified main use case challenge needs that are within the scope of the proposed solution are represented in at least one of the performance measures. Almost all of the secondary use case challenge needs are represented in at least one of the performance measures, except for one or two. Almost all of the performance measures are clear to calculate and are as objective as possible. Performance measures target mainly the functional needs of the challenge (as much as possible) and most are applicable to judge the quality of any valid solution.  The results from the performance measures would be able to identify which of 2 potential solutions is better in almost all cases with a reasonable level of confidence behind the conclusion</t>
  </si>
  <si>
    <t xml:space="preserve">Performance measures have been added that address most of the specific subsystem characteristics or outputs that have been highlighted in the proposed solution as being important to the challenges needs and main use case functionality as well as some of the secondary use case functionality. Almost all of the performance measures are clear to calculate and are as objective as possible. </t>
  </si>
  <si>
    <t>Estimates are given for all milestones as to when they will be completed. Key events such as reviews and report submissions are placed appropriately within the timeline.</t>
  </si>
  <si>
    <t>It is acceptable that time periods required may not be as efficiently established in the later parts of the timeline. Please note this section is looking more on just whether or not they are done. The feasibility of what is proposed is rewarded in the Feasibility section. Comments as to the feasibility of the timeline may be present in this section or the feasibility section.</t>
  </si>
  <si>
    <t>Estimates are given for almost all milestones as to when they will be completed. Key events such as reviews and report submissions are placed appropriately within the timeline.</t>
  </si>
  <si>
    <t>Estimates are given for most of the milestones as to when they will be completed. Key events such as reviews and report submissions are placed appropriately within the timeline almost all of the time.</t>
  </si>
  <si>
    <t>Estimates are given for some of the milestones as to when they will be completed. Key events such as reviews and report submissions are placed appropriately within the timeline most of the time.</t>
  </si>
  <si>
    <t>Estimates are given for a few of the milestones as to when they will be completed. Key events such as reviews and report submissions are placed appropriately within the timeline most of the time.</t>
  </si>
  <si>
    <t>"Later parts of the timeline" refers to after the end of the first semester</t>
  </si>
  <si>
    <t>Some of the deliverables are defined well enough that they could be given to a paid consultant to complete for the group if needed. Some deliverables are very clear and definitive. As the timeline progresses however it is allowable that almost all of the deliverables could use more definition since this is the application.</t>
  </si>
  <si>
    <t>Supporting arguments are provided to describe that there is a 95% chance that all of the promised functionality/subsystems/components that are unique or essential can be achieved within the time allowed. The time given to each milestone all appear to be reasonable and the deliverables all appear to be achievable within that time. Justification is provided for milestone completion times that appear either significantly too high or too low.</t>
  </si>
  <si>
    <t>Supporting arguments are provided to describe that there is a 90% chance that all of the promised functionality/subsystems/components that are unique or essential can be achieved within the time allowed. The time given to each milestone almost all appear to be reasonable and the deliverables almost all appear to be achievable within that time. Justification is almost always provided for milestone completion times that appear either significantly too high or too low.</t>
  </si>
  <si>
    <t>Supporting arguments are provided to describe that there is a 80% chance that all of the promised functionality/subsystems/components that are unique or essential can be achieved within the time allowed. The time given to each milestone appear to be reasonable most of the time and most deliverables appear to be achievable within that time. Justification is provided most of the time for milestone completion times that appear either significantly too high or too low.</t>
  </si>
  <si>
    <t>Supporting arguments are provided to describe that there is a 70% chance that all of the promised functionality/subsystems/components that are unique or essential can be achieved within the time allowed. The time given to each milestone appear to be reasonable some of the time and some deliverables appear to be achievable within that time. Justification is provided some of the time for milestone completion times that appear either significantly too high or too low.</t>
  </si>
  <si>
    <t>Supporting arguments are provided to describe that there is a 65% chance that all of the promised functionality/subsystems/components that are unique or essential can be achieved within the time allowed. The time given to each milestone does not appear to be reasonable most of the time and most deliverables do not appear to be achievable within that time. Justification is provided rarely for milestone completion times that appear either significantly too high or too low.</t>
  </si>
  <si>
    <t>Due to the limited size of the application, the authors will have to focus their arguments to topics that are either most critical to meeting the challenge's needs or are the most unique or original to their specific proposed solution. The reviewer should follow a policy closer to that of a "preponderance of evidence" meaning that it is more likely that what is promised could be done, but "air tight" proofs are not required or expected. This criteria however should not be a vote of confidence in the team but only in that what they are proposing could be achieved. If however the evidence was not enough to convince the reader, the score should be lowered. Part of the feasibility explanation may have been addressed in the Proposed Solution section. Elements in the Timeline or Potential Concerns may help to improve the score but just because a concern is noted does not mean it can be solved.</t>
  </si>
  <si>
    <t>All equipment that is needed for the execution of the timeline and not common to the average college lab setting has been identified. Availability of all such equipment has been explained so that all of the proposed tasks could be completed on time with a 95% certainty.</t>
  </si>
  <si>
    <t>Almost all equipment that is needed for the execution of the timeline and not common to the average college lab setting has been identified. Availability of all such equipment has been explained so that all of the proposed tasks could be completed on time with a 90% certainty.</t>
  </si>
  <si>
    <t>Most equipment that is needed for the execution of the timeline and not common to the average college lab setting has been identified. Availability of all such equipment has been explained so that all of the proposed tasks could be completed on time with a 80% certainty.</t>
  </si>
  <si>
    <t>Some of the equipment that is needed for the execution of the timeline and not common to the average college lab setting has been identified. Availability of all such equipment has been explained so that all of the proposed tasks could be completed on time with a 70% certainty.</t>
  </si>
  <si>
    <t>A few of the equipment pieced that are needed for the execution of the timeline and not common to the average college lab setting has been identified. Availability of all such equipment has been explained so that all of the proposed tasks could be completed on time with a 65% certainty.</t>
  </si>
  <si>
    <t>Catastrophic</t>
  </si>
  <si>
    <t xml:space="preserve">Personal Harm, Significant Physical or Mental Stress, </t>
  </si>
  <si>
    <t>For the all of the identified high risks discussed and most of the identified medium-high risks, mitigation or alternative plans are also identified and discussed. Mitigation/Alternative plans are focused on ensuring the challenge needs will be met with minimal loss to performance.</t>
  </si>
  <si>
    <t xml:space="preserve">How effective the mitigation and/or alternative plans are at lowering the overall risk should be scored in the previous category "Project Risk Level". This category is focused on recognizing the opportunity for these mitigation/alternative plans and potentially the ingenuity in the creation of these plans. </t>
  </si>
  <si>
    <t>For the almost all of the identified high risks discussed and some of the identified medium-high risks, mitigation or alternative plans are also identified and discussed. Mitigation/Alternative plans are focused on ensuring the challenge needs will be met with minimal loss to performance.</t>
  </si>
  <si>
    <t>For the most of the identified high risks discussed and a few of the identified medium-high risks, mitigation or alternative plans are also identified and discussed. Mitigation/Alternative plans are focused on ensuring the challenge needs will be met with minimal loss to performance.</t>
  </si>
  <si>
    <t>For the some of the identified high risks discussed and a couple of the identified medium-high risks, mitigation or alternative plans are also identified and discussed. Mitigation/Alternative plans are focused on ensuring the challenge needs will be met with minimal loss to performance.</t>
  </si>
  <si>
    <t>For a few of the identified high risks discussed, mitigation or alternative plans are also identified and discussed. Mitigation/Alternative plans are focused on ensuring the challenge needs will be met with minimal loss to performance.</t>
  </si>
  <si>
    <t>Each team may redefine the definition of a "high", "medium-high" etc risk that is provided in the sample risk table. The discussion of the severity and likelihood is not required to fit the sample risk table as there are many ways to convey the severity and likelihood. The purpose of this category is to score how well the team does at recognizing concerns, defining their potential impact/severity, and providing an estimate for their likelihood to come to a conclusion as to what are the main risks that can be seen with their project at this stage. Concerns should be raised with regards to both factors the team can control and factors that are outside of their control but still could affect their project. This should include but is not limited to ways that the proposed solution may fail or at least not work as intended. Being able to do what the team intended and being able to handle a specific use case are not necessarily the same thing. In the PMB example, the team intends to create the PMB engine control system, however even if the team cannot, the team can still handle the challenge need to reducing the energy input required by the rider, as their end product may still be able store energy in the batteries during low demand periods and then use that energy during times of high demand. The downside, of course, is that the latter situation will not have as high performance. It is not anticipated however than an in-depth Failure Modes and Effect Analysis (FMEA) or equivalent analysis be performed at this point but rather the discussion presented could provide the start of such an analysis. If no concerns are raised and the reader cannot determine any notable concerns of their own, although this is very unlikely, the highest score can still be given.</t>
  </si>
  <si>
    <t>Most of the high risk and some of the medium high risk concerns that could affect the performance that could be seen at this point of the project development, as well as concerns to obtaining resources, to the general feasibility of achieving the proposed solution, and to the timeline's execution have been made clear almost all of the time. For all identified risks/concerns the severity and likelihood of the risk/concern is most included in the discussion.</t>
  </si>
  <si>
    <t>Some of the high risk and a few of the medium high risk concerns that could affect the performance that could be seen at this point of the project development, as well as concerns to obtaining resources, to the general feasibility of achieving the proposed solution, and to the timeline's execution have been made clear most of the time. For all identified risks/concerns the severity and likelihood of the risk/concern is included in the discussion most of the time.</t>
  </si>
  <si>
    <t>A few of the high risk and a couple of the medium high risk concerns that could affect the performance that could be seen at this point of the project development, as well as concerns to obtaining resources, to the general feasibility of achieving the proposed solution, and to the timeline's execution have been made clear most of the time. For all identified risks/concerns the severity and likelihood of the risk/concern is included in the discussion some of the time.</t>
  </si>
  <si>
    <t xml:space="preserve">This category represents how risky is the project. If convincing mitigation and/or alternative plans are provided, this score can be raised. </t>
  </si>
  <si>
    <t>This category is not so much about whether the reader understands the nitty-gritty technical detail but are they able to understand these basic elements well enough that if they had a text to tell them the nitty-gritty they could repeat the calculations to arrive at the same end values</t>
  </si>
  <si>
    <t>All rule requirements are meant</t>
  </si>
  <si>
    <t>What do you need to conduct these performance measure tests?</t>
  </si>
  <si>
    <t>Do you have a plausible means for achieving your most unique and innovative aspects of your solution ideas?</t>
  </si>
  <si>
    <t>Do you have an understanding of the resources needed to achieve your proposed solution and do you have access to those resources?</t>
  </si>
  <si>
    <t>All</t>
  </si>
  <si>
    <t>95%+</t>
  </si>
  <si>
    <t>Almost All</t>
  </si>
  <si>
    <t>85~90%</t>
  </si>
  <si>
    <t>75~80%</t>
  </si>
  <si>
    <t>Some</t>
  </si>
  <si>
    <t>up to 40%</t>
  </si>
  <si>
    <t>up to 20%</t>
  </si>
  <si>
    <t>up to 10%</t>
  </si>
  <si>
    <t>Couple / Rarely</t>
  </si>
  <si>
    <t>Good abstracts can also help encourage the reader to read on. Although this will probably help the reader in approaching the rest of the document, the scoring for this category should focus on meeting the criteria listed instead of being impressionistic, i.e. it can be helpful to be a good salesman in an abstract but it only helps the score if the sales pitch is a good description of what the product is. Exceeding the word limit will cause the score to be lowered or can be grounds for disqualification as it is part of the rules.</t>
  </si>
  <si>
    <t xml:space="preserve">An example of a main case vs a periphery or secondary case would be: a main case for the PMB would be the situation of providing additional power needed to bike up a hill without requiring significant (if any) additional human input. A secondary case would then be having to do the same in inclement weather, and there would be additional challenge needs that would stem from that case. </t>
  </si>
  <si>
    <t>Significant understanding of the challenge domain is required to understand the challenge the way it is written. The challenge description covers some of the main cases to within the proposed solution's scope limitations, and a few of the important secondary cases are included as well.</t>
  </si>
  <si>
    <t>In-depth understanding of the challenge domain is required to understand the challenge the way it is written. The challenge description covers a few of the main cases to within the proposed solution's scope limitations, and a couple of the important secondary cases are included as well.</t>
  </si>
  <si>
    <t>Context of the challenge is well defined to the point where someone who has minimal exposure to this challenge domain would be able to understand it and its importance. The challenge description is complete; the main use cases of the challenge are addressed and the reader is able to understand them fairly well. The same is done for the majority of the important secondary cases, but a couple cases are perhaps missing.</t>
  </si>
  <si>
    <t>Would have an impact but the need is not one that would affect many people or the technical challenge is not significant enough to be highly relevant to other applications</t>
  </si>
  <si>
    <t xml:space="preserve">The solution is well understood by a reader who has only read the Challenge Definition section in terms of what the solution is, what it will be able to do, and what are its key limitations with respect to the challenge being undertaken. What will be able to be demonstrated at the final competition is well understood.  Performance measures should be able to be easily determined from the description. </t>
  </si>
  <si>
    <t>Sometimes one of the clearest ways a connection is made can appear formulaic: "Since the challenge needs X, the solution will do Y." or "The solution provides Y, because of challenge need X". This may not win a Pulitzer but it is perfectly acceptable and often quite effective at connecting the challenge need with the proposed solution</t>
  </si>
  <si>
    <t>The proposed solution demonstrates an efficient and effective approach to meeting the challenge's needs. The solution also demonstrates a unique aspect that has yet to applied to this challenge whether it be through inventive uses of current technology, the creation of new technology, ingenious technical complexity, or even elegant simplicity or other ways of being truly innovative.</t>
  </si>
  <si>
    <t>This category is perhaps the most subjective but can be approached similar to the way that research papers are judged on the quality of their "original contribution to science",  however in this case, it is with regards to a "original contribution to the defined challenge". Leniency can be afforded to the perceived quality of the solution at this application phase if the approach does not match "what the reviewer would do". Part of the competition process is to investigate their ideas and iterate on designs as needed. If the solution is sound as being a valid solution to the challenge it should be up to the final solution's performance measures scores to ascertain the quality of the final solution. Additionally, teams are not bound to using the exact implementation described in the application if a better implementation can be found during the design process and can be justified as being better in the final product. Plus you never know, the team might be able to prove the reviewer wrong as to which approach is truly the best.</t>
  </si>
  <si>
    <t>If there are other existing solutions that meet only part of the identified challenge it is understandable that not all of the presented performance measures can be applied to those existing solutions. For example, with the PMB, a Honda Prius is chosen to help establish a baseline of comparison; it is obvious that the Prius cannot be judged by all of the same measures that the PMB is, however something as simple as "Trip Time" is a good performance measure for them to be compared to each other on.</t>
  </si>
  <si>
    <t xml:space="preserve">It is anticipated that additional performance measures for this category will be determined throughout the design process so significant &amp; complete detail is not expected. Subsystems and Component performance measures may require entire decision matrices of various kinds of performance measures. These decision matrices could help answer things like "The results from the performance measures would be able to confidently prove which of 2 potential solutions is better with respect to a specific component or subsystem". However it is not anticipated that these be included in the main application (in the appendix possibly but it is unlikely at this stage of the teams' development process). This category is looking at how the subsystems and components tie back to the challenge's need and use case functionality, which are at a higher conceptual level than some of the metrics within component decision matrices tend to be. </t>
  </si>
  <si>
    <t xml:space="preserve">Not all performance measures will be able to be discussed in detail with regards to the test equipment and data obtainment as there is not enough room in the application, nor is it worthwhile. However, for those performance measures that will require "special" equipment or test conditions an explanation should be given. The means for obtaining information or test equipment needs can also be addressed in the Feasibility, Potential Concerns, or even Timeline sections. When in doubt, it is best for the author to include information. It is better that a feasible estimate of an ideal performance measure be used than to rely on obtaining data that simply cannot be achieved within this project. </t>
  </si>
  <si>
    <t>This category is focused on looking for that all of the high level goals that the team has promised in their application are covered somewhere in the timeline. The more detailed tasks that allow those goals to be achieved are not required to be included in the timeline at this phase of the application process although entrants are encouraged to detail out their timelines as soon as possible.</t>
  </si>
  <si>
    <t>Timeline includes milestones to the creation of all major identified subsystems and their combination. Timeline includes a plan for creating all proposed functionality.  Timeline also includes testing for performance measures, design reviews,  final report/documentation, final presentation, expo, and travel to the final competition event i.e. all elements required for participation in the final competition event.</t>
  </si>
  <si>
    <t>Timeline includes milestones to the creation of almost all major identified subsystems and their combination. Timeline includes a plan for creating almost all proposed functionality. Timeline also includes almost all of the following  testing for performance measures, design reviews,  final report/documentation, final presentation, expo, and travel to the final competition event i.e. almost all elements required for participation in the final competition event.</t>
  </si>
  <si>
    <t>Timeline includes milestones to the creation of most major identified subsystems and their combination. Timeline includes a plan for creating most proposed functionality. Timeline also includes most of the following testing for performance measures, design reviews,  final report/documentation, final presentation, expo, and travel to the final competition event i.e. most of the elements required for participation in the final competition event.</t>
  </si>
  <si>
    <t>Timeline includes milestones to the creation of at least some major identified subsystems and their combination. Timeline includes a plan for creating at least some proposed functionality. Timeline also includes some of the following: testing for performance measures, design reviews,  final report/documentation, final presentation, expo, and travel to the final competition event i.e. at least some of the elements required for participation in the final competition event.</t>
  </si>
  <si>
    <t>Timeline includes milestones to the creation of a few of the major identified subsystems and their combination. Timeline includes a plan for creating a few of the proposed functionalities. Timeline also includes a few of the following: testing for performance measures, design reviews,  final report/documentation, final presentation, expo, and travel to the final competition event i.e. a few of the elements required for participation in the final competition event.</t>
  </si>
  <si>
    <t xml:space="preserve">Clear design, build, test, documentation, and review phases are inlcuded for all major functionalities within the milestones. </t>
  </si>
  <si>
    <t xml:space="preserve">Clear design, build, test, documentation, and review phases are inlcuded for almost all major functionalities within the milestones. </t>
  </si>
  <si>
    <t xml:space="preserve">Clear design, build, test, documentation, and review phases are inlcuded for most major functionalities within the milestones. </t>
  </si>
  <si>
    <t xml:space="preserve">Clear design, build, test, documentation, and review phases are inlcuded for some of the major functionalities within the milestones. </t>
  </si>
  <si>
    <t xml:space="preserve">Clear design, build, test, documentation, and review phases are inlcuded for a few of the major functionalities within the milestones. </t>
  </si>
  <si>
    <t>A task is still counted as having deliverables if all of its subtasks have deliverables. A deliverable is considered "very clear and definitive" if it is easy to tell that a milestone/task/subtask has been completed and what the kind of outcome should be expected.</t>
  </si>
  <si>
    <t xml:space="preserve">Supporting arguments are provided to describe how all of the promised functionality/subsystems/components that are unique or essential can be achieved. Evidence in the form of provided references, team member / faculty previous experience, availability of special resources/expertise, or "rough" calculations/proof sketches/design plans or outlines/etc. is provided that the reader is convinced that there is a 95% chance or greater that the proposed solution could be accomplished. </t>
  </si>
  <si>
    <t xml:space="preserve">Supporting arguments are provided to describe how almost all of the promised functionality/subsystems/components that are  unique or essential can be achieved. Evidence in the form of provided references, team member / faculty previous experience, availability of special resources/expertise, or "rough" calculations/proof sketches/design plans or outlines/etc. is provided that the reader is convinced that there is a 90% chance or greater that the proposed solution  could be accomplished. </t>
  </si>
  <si>
    <t xml:space="preserve">Supporting arguments are provided to describe how most of the promised functionality/subsystems/components that are unique or essential can be achieved. Evidence in the form of provided references, team member / faculty previous experience, availability of special resources/expertise, or "rough" calculations/proof sketches/design plans or outlines/etc. is provided that the reader is convinced that there is a 80% chance or greater that the proposed solution  could be accomplished. </t>
  </si>
  <si>
    <t xml:space="preserve">Supporting arguments are provided to describe how at least some of the promised functionality/subsystems/components that are unique or essential can be achieved. Evidence in the form of provided references, team member / faculty previous experience, availability of special resources/expertise, or "rough" calculations/proof sketches/design plans or outlines/etc. is provided that the reader is convinced that there is a 70% chance or greater that the proposed solution could be accomplished. </t>
  </si>
  <si>
    <t xml:space="preserve">Supporting arguments are provided to describe how at least some of the promised functionality/subsystems/components that are unique or essential can be achieved. Evidence in the form of provided references, team member / faculty previous experience, availability of special resources/expertise, or "rough" calculations/proof sketches/design plans or outlines/etc. is provided that the reader is convinced that there is a 65% chance or greater that the proposed solution could be accomplished. </t>
  </si>
  <si>
    <t>Different from the first criteria, this one focuses on whether the what is promised can be achieved within the allocated time. It is more of an issue if the effort or time allocated to complete a milestone appears to be underestimated, so teams should error on the side of overestimating the effort.  An example of an acceptable justification for a lower time allocation is that special resources/expertise are available to the team. Comments as to the feasibility of the timeline may be present in this section or in a timeline section.</t>
  </si>
  <si>
    <t>Very slight departure from the rule, for example, a single table or figure is labeled improperly or a given reference is not listed within IEEE or similar rules precisely</t>
  </si>
  <si>
    <t>Significant departure from the rules, for example some of the tables and figures are not labeled</t>
  </si>
  <si>
    <t>The reader needs to know little more than what is provided in the main document, in order to understand the importance of the challenge's needs, the significance of the solution, that there is a way to measure the solution's quality at meeting the challenge's needs, there exists a plan with detail to implement the solution, and feasibility and concern issues have been well thought out and addressed</t>
  </si>
  <si>
    <t>The reader who knows little more than what is provided in the main document,  is not often able to understand the importance of the challenge's needs, the significance of the solution, that there is a way to measure the solution's quality at meeting the challenge's needs, there exists a plan with detail to implement the solution, and feasibility and concern issues have been well thought out and addressed</t>
  </si>
  <si>
    <t>Many / Majority / Often</t>
  </si>
  <si>
    <t>The reader who knows little more than what is provided in the main document, is almost always able to understand the importance of the challenge's needs, the significance of the solution, that there is a way to measure the solution's quality at meeting the challenge's needs, there exists a plan with detail to implement the solution, and feasibility and concern issues have been well thought out and addressed</t>
  </si>
  <si>
    <t>The reader who knows little more than what is provided in the main document, is most of the time able to understand the importance of the challenge's needs, the significance of the solution, that there is a way to measure the solution's quality at meeting the challenge's needs, there exists a plan with detail to implement the solution, and feasibility and concern issues have been well thought out and addressed</t>
  </si>
  <si>
    <t>The reader who knows little more than what is provided in the main document, is sometimes able to understand the importance of the challenge's needs, the significance of the solution, that there is a way to measure the solution's quality at meeting the challenge's needs, there exists a plan with detail to implement the solution, and feasibility and concern issues have been well thought out and addressed</t>
  </si>
  <si>
    <t>Innovative embedded system design with strong potential real world application. Highlights the features of the design's main board in achieving the desired functionality. Pursuit of the project would lead to a very strong educational experience for the team. End product would be exciting and strongly motivating to both the current team and potential future teams to continue to excel in their careers related to engineering/computer science and embedded design.</t>
  </si>
  <si>
    <t>Uniquely interesting embedded system design with potential real world application. Makes good use of the design's main board in achieving the desired functionality. Pursuit of the project would lead to a strong educational experience for the team. End product would be motivating to both the current team and potential future teams to continue to excel in their careers related to engineering/computer science and embedded design.</t>
  </si>
  <si>
    <t>Interesting embedded system design with some potential real world application. Makes use of the design's main board in achieving the desired functionality. Pursuit of the project would lead to a positive educational experience for the team. End product would be interesting to both the current team and potential future teams and continue their interest in careers related to engineering/computer science and embedded design.</t>
  </si>
  <si>
    <t>An embedded system design with unlikely real world application. The design's main board's use is cursory in achieving the desired functionality. Pursuit of the project would lead to a good educational experience for the team, although not necessarily overly positive. End product would appear typical of the kind of student projects done in the area of embedded design.</t>
  </si>
  <si>
    <t>An embedded system design with a small chance for real world application. The design's main board is hardly used in achieving the desired functionality. Pursuit of the project would lead to a mediocre educational experience for the team. End product would appear typical of the kind of a mediocre student projects done in the area of embedded design.</t>
  </si>
  <si>
    <t>What is your solution going to be able to do, how does this meet the challenge's needs, and what are you going to be able to show at the demonstration?</t>
  </si>
  <si>
    <t>How will you measure how your solution meets your defined challenge's needs and is functioning well?</t>
  </si>
  <si>
    <t>Appropriateness for Competition</t>
  </si>
  <si>
    <t>Weight</t>
  </si>
  <si>
    <t>Synopsis</t>
  </si>
  <si>
    <t>What is the challenge your team is trying to solve and what does a good solution to this challenge need to do?</t>
  </si>
  <si>
    <t>What is the project progression you will follow to design, build, test, document, &amp; review your project and the important milestones that you will have along the way to achieve this?</t>
  </si>
  <si>
    <t>Is this a concise introduction to your what makes your invention remarkable and to the challenge you are trying to solve?</t>
  </si>
  <si>
    <t xml:space="preserve">   Category</t>
  </si>
  <si>
    <t>Few / Little More / Occasionally</t>
  </si>
  <si>
    <t>Does it communicate your ideas well and does the application meet all of the rule (formatting) requirements?</t>
  </si>
  <si>
    <t xml:space="preserve">* For the 1st year only, as we know many teams are getting a late start, we will not be requiring the “Potential Concerns &amp; Alternative Plans” part of the original Application. </t>
  </si>
  <si>
    <t>Embedded Systems Use</t>
  </si>
  <si>
    <t>Is this an exciting embedded design innovation featuring Arm technology that could not only be impressive in its own right but demonstrate your ability as a world-class professional engineering designer?</t>
  </si>
  <si>
    <t>Do you have a plausible means for achieving your most unique and innovative aspects of your solution ideas and will you be able to obtain the resources to achieve this? At this stage, how can you justify the use of a potential Arm based board and/or other boards that will be utilized in your proposed solution?</t>
  </si>
  <si>
    <t>At this stage, how can you justify the use of a potential Arm based board and/or other boards that will be utilized in your proposed solution?</t>
  </si>
  <si>
    <t xml:space="preserve">Project entries must be developed on Arm based technology to be eligible for the competition
</t>
  </si>
  <si>
    <t xml:space="preserve">The Arm based technology is well utilized for both its high and/or low level functionality and/or other featured characteristics. A solid justification was made regarding characteristics of the choosen boards as to why it was well suited for the application. </t>
  </si>
  <si>
    <t xml:space="preserve">The Arm based technology is well utilized for almost all of its high and/or low level functionality and/or other featured characteristics. A solid justification was made regarding characteristics of the choosen boards as to why it was well suited for the application. </t>
  </si>
  <si>
    <t xml:space="preserve">The Arm based technology is well utilized for most of its high and/or low level functionality and/or other featured characteristics. A good justification was made regarding characteristics of the choosen boards as to why it was well suited for the application. </t>
  </si>
  <si>
    <t xml:space="preserve">The Arm based technology is well utilized for some of its high and/or low level functionality and/or other featured characteristics. A good justification was made regarding characteristics of the choosen boards as to why it was well suited for the application. </t>
  </si>
  <si>
    <t xml:space="preserve">The Arm based technology is well utilized for a few of its high and/or low level functionality and/or other featured characteristics. An acceptable justification was made regarding characteristics of the choosen boards as to why it was well suited for the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</si>
</sst>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b/>
      <sz val="11"/>
      <color theme="1"/>
      <name val="Calibri"/>
      <family val="2"/>
      <scheme val="minor"/>
    </font>
    <font>
      <b/>
      <sz val="20"/>
      <color theme="1"/>
      <name val="Calibri"/>
      <family val="2"/>
      <scheme val="minor"/>
    </font>
    <font>
      <b/>
      <i/>
      <u/>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u/>
      <sz val="11"/>
      <color theme="1"/>
      <name val="Calibri"/>
      <family val="2"/>
      <scheme val="minor"/>
    </font>
    <font>
      <b/>
      <sz val="14"/>
      <color theme="1"/>
      <name val="Calibri"/>
      <family val="2"/>
      <scheme val="minor"/>
    </font>
    <font>
      <b/>
      <u/>
      <sz val="20"/>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
      <patternFill patternType="solid">
        <fgColor theme="3"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32">
    <xf numFmtId="0" fontId="0" fillId="0" borderId="0" xfId="0"/>
    <xf numFmtId="0" fontId="2" fillId="0" borderId="0" xfId="0" applyFont="1"/>
    <xf numFmtId="0" fontId="1" fillId="0" borderId="0" xfId="0" applyFont="1"/>
    <xf numFmtId="0" fontId="3" fillId="0" borderId="0" xfId="0" applyFont="1" applyAlignment="1">
      <alignment horizontal="right"/>
    </xf>
    <xf numFmtId="2" fontId="0" fillId="0" borderId="0" xfId="0" applyNumberFormat="1"/>
    <xf numFmtId="2" fontId="4" fillId="0" borderId="0" xfId="0" applyNumberFormat="1" applyFont="1"/>
    <xf numFmtId="2" fontId="1" fillId="0" borderId="0" xfId="0" applyNumberFormat="1" applyFont="1"/>
    <xf numFmtId="0" fontId="0" fillId="0" borderId="0" xfId="0" applyAlignment="1">
      <alignment wrapText="1"/>
    </xf>
    <xf numFmtId="0" fontId="1" fillId="0" borderId="2"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1" fillId="0" borderId="0" xfId="0" applyFont="1" applyAlignment="1">
      <alignment wrapText="1"/>
    </xf>
    <xf numFmtId="0" fontId="1" fillId="0" borderId="0" xfId="0" applyFont="1" applyBorder="1"/>
    <xf numFmtId="0" fontId="0" fillId="0" borderId="0" xfId="0" applyBorder="1"/>
    <xf numFmtId="0" fontId="0" fillId="0" borderId="0" xfId="0" applyBorder="1" applyAlignment="1">
      <alignment wrapText="1"/>
    </xf>
    <xf numFmtId="9" fontId="0" fillId="0" borderId="0" xfId="0" applyNumberFormat="1"/>
    <xf numFmtId="0" fontId="5" fillId="0" borderId="0" xfId="0" applyFont="1"/>
    <xf numFmtId="0" fontId="6" fillId="0" borderId="0" xfId="0" applyFont="1"/>
    <xf numFmtId="0" fontId="0" fillId="2" borderId="0" xfId="0" applyFill="1"/>
    <xf numFmtId="0" fontId="0" fillId="4" borderId="0" xfId="0" applyFill="1"/>
    <xf numFmtId="0" fontId="0" fillId="5" borderId="0" xfId="0" applyFill="1"/>
    <xf numFmtId="0" fontId="0" fillId="3" borderId="0" xfId="0" applyFill="1"/>
    <xf numFmtId="0" fontId="0" fillId="6" borderId="0" xfId="0" applyFill="1"/>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6" borderId="11"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2" borderId="13" xfId="0" applyFont="1" applyFill="1" applyBorder="1" applyAlignment="1">
      <alignment horizontal="center"/>
    </xf>
    <xf numFmtId="0" fontId="1" fillId="2" borderId="9" xfId="0" applyFont="1" applyFill="1" applyBorder="1" applyAlignment="1">
      <alignment horizontal="center"/>
    </xf>
    <xf numFmtId="0" fontId="1" fillId="6" borderId="9" xfId="0" applyFont="1" applyFill="1" applyBorder="1" applyAlignment="1">
      <alignment horizontal="center"/>
    </xf>
    <xf numFmtId="0" fontId="1" fillId="3" borderId="9" xfId="0" applyFont="1" applyFill="1" applyBorder="1" applyAlignment="1">
      <alignment horizontal="center"/>
    </xf>
    <xf numFmtId="0" fontId="1" fillId="3" borderId="14" xfId="0" applyFont="1" applyFill="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1" fillId="4" borderId="14" xfId="0" applyFont="1" applyFill="1" applyBorder="1" applyAlignment="1">
      <alignment horizontal="center"/>
    </xf>
    <xf numFmtId="0" fontId="1" fillId="6" borderId="13" xfId="0" applyFont="1" applyFill="1" applyBorder="1" applyAlignment="1">
      <alignment horizontal="center"/>
    </xf>
    <xf numFmtId="0" fontId="1" fillId="4" borderId="9" xfId="0" applyFont="1" applyFill="1" applyBorder="1" applyAlignment="1">
      <alignment horizontal="center"/>
    </xf>
    <xf numFmtId="0" fontId="1" fillId="5" borderId="14" xfId="0" applyFont="1" applyFill="1" applyBorder="1" applyAlignment="1">
      <alignment horizontal="center"/>
    </xf>
    <xf numFmtId="0" fontId="1" fillId="3" borderId="13" xfId="0" applyFont="1" applyFill="1" applyBorder="1" applyAlignment="1">
      <alignment horizontal="center"/>
    </xf>
    <xf numFmtId="0" fontId="1" fillId="5" borderId="9" xfId="0" applyFont="1" applyFill="1" applyBorder="1" applyAlignment="1">
      <alignment horizontal="center"/>
    </xf>
    <xf numFmtId="0" fontId="4" fillId="2" borderId="13" xfId="0" applyFont="1" applyFill="1" applyBorder="1" applyAlignment="1">
      <alignment horizontal="center"/>
    </xf>
    <xf numFmtId="0" fontId="4" fillId="2" borderId="9" xfId="0" applyFont="1" applyFill="1" applyBorder="1" applyAlignment="1">
      <alignment horizontal="center"/>
    </xf>
    <xf numFmtId="0" fontId="4" fillId="6" borderId="9"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4" borderId="14" xfId="0" applyFont="1" applyFill="1" applyBorder="1" applyAlignment="1">
      <alignment horizontal="center"/>
    </xf>
    <xf numFmtId="0" fontId="4" fillId="6" borderId="13" xfId="0" applyFont="1" applyFill="1" applyBorder="1" applyAlignment="1">
      <alignment horizontal="center"/>
    </xf>
    <xf numFmtId="0" fontId="4" fillId="4" borderId="9" xfId="0" applyFont="1" applyFill="1" applyBorder="1" applyAlignment="1">
      <alignment horizontal="center"/>
    </xf>
    <xf numFmtId="0" fontId="4" fillId="5" borderId="14" xfId="0" applyFont="1" applyFill="1" applyBorder="1" applyAlignment="1">
      <alignment horizontal="center"/>
    </xf>
    <xf numFmtId="0" fontId="4" fillId="3" borderId="13" xfId="0" applyFont="1" applyFill="1" applyBorder="1" applyAlignment="1">
      <alignment horizontal="center"/>
    </xf>
    <xf numFmtId="0" fontId="4" fillId="5" borderId="9"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4" borderId="16" xfId="0" applyFont="1" applyFill="1" applyBorder="1" applyAlignment="1">
      <alignment horizontal="center"/>
    </xf>
    <xf numFmtId="0" fontId="4" fillId="5" borderId="16" xfId="0" applyFont="1" applyFill="1" applyBorder="1" applyAlignment="1">
      <alignment horizontal="center"/>
    </xf>
    <xf numFmtId="0" fontId="4" fillId="5" borderId="17" xfId="0" applyFont="1" applyFill="1" applyBorder="1" applyAlignment="1">
      <alignment horizontal="center"/>
    </xf>
    <xf numFmtId="0" fontId="0" fillId="0" borderId="18" xfId="0" applyBorder="1"/>
    <xf numFmtId="0" fontId="0" fillId="0" borderId="19" xfId="0" applyBorder="1"/>
    <xf numFmtId="0" fontId="1" fillId="0" borderId="20" xfId="0" applyFont="1" applyBorder="1" applyAlignment="1">
      <alignment wrapText="1"/>
    </xf>
    <xf numFmtId="0" fontId="0" fillId="0" borderId="21" xfId="0" applyBorder="1"/>
    <xf numFmtId="0" fontId="0" fillId="0" borderId="1" xfId="0" applyBorder="1"/>
    <xf numFmtId="0" fontId="0" fillId="0" borderId="6" xfId="0" applyBorder="1" applyAlignment="1">
      <alignment horizontal="left" wrapText="1"/>
    </xf>
    <xf numFmtId="0" fontId="0" fillId="0" borderId="5" xfId="0" applyNumberFormat="1" applyBorder="1" applyAlignment="1">
      <alignment horizontal="lef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4" xfId="0" applyNumberFormat="1" applyBorder="1" applyAlignment="1">
      <alignment vertical="top" wrapText="1"/>
    </xf>
    <xf numFmtId="0" fontId="0" fillId="0" borderId="24" xfId="0" applyBorder="1"/>
    <xf numFmtId="0" fontId="1" fillId="0" borderId="1" xfId="0" applyFont="1" applyBorder="1"/>
    <xf numFmtId="0" fontId="1" fillId="0" borderId="2" xfId="0" applyFont="1" applyBorder="1"/>
    <xf numFmtId="0" fontId="6" fillId="0" borderId="0" xfId="0" applyFont="1" applyAlignment="1">
      <alignment wrapText="1"/>
    </xf>
    <xf numFmtId="0" fontId="0" fillId="0" borderId="3" xfId="0" applyNumberFormat="1" applyBorder="1" applyAlignment="1">
      <alignment wrapText="1"/>
    </xf>
    <xf numFmtId="0" fontId="0" fillId="0" borderId="0" xfId="0" applyBorder="1" applyAlignment="1">
      <alignment vertical="top" wrapText="1"/>
    </xf>
    <xf numFmtId="164" fontId="0" fillId="0" borderId="0" xfId="0" applyNumberFormat="1"/>
    <xf numFmtId="0" fontId="3" fillId="0" borderId="0" xfId="0" applyFont="1" applyAlignment="1">
      <alignment horizontal="left"/>
    </xf>
    <xf numFmtId="2" fontId="1" fillId="0" borderId="1" xfId="0" applyNumberFormat="1" applyFont="1" applyBorder="1" applyAlignment="1">
      <alignment horizontal="center" vertical="center"/>
    </xf>
    <xf numFmtId="0" fontId="1" fillId="0" borderId="0" xfId="0" applyFont="1" applyAlignment="1">
      <alignment horizontal="center"/>
    </xf>
    <xf numFmtId="9" fontId="0" fillId="0" borderId="0" xfId="0" applyNumberFormat="1" applyAlignment="1">
      <alignment horizontal="center"/>
    </xf>
    <xf numFmtId="0" fontId="0" fillId="0" borderId="0" xfId="0" quotePrefix="1" applyAlignment="1">
      <alignment horizontal="center"/>
    </xf>
    <xf numFmtId="0" fontId="0" fillId="0" borderId="0" xfId="0" applyAlignment="1">
      <alignment horizontal="center"/>
    </xf>
    <xf numFmtId="0" fontId="7" fillId="0" borderId="0" xfId="0" applyFont="1"/>
    <xf numFmtId="0" fontId="0" fillId="0" borderId="7" xfId="0" applyNumberFormat="1" applyBorder="1" applyAlignment="1">
      <alignment vertical="top" wrapText="1"/>
    </xf>
    <xf numFmtId="0" fontId="0" fillId="0" borderId="8" xfId="0" applyNumberFormat="1" applyBorder="1" applyAlignment="1">
      <alignment vertical="top" wrapText="1"/>
    </xf>
    <xf numFmtId="0" fontId="0" fillId="8" borderId="20" xfId="0" applyFill="1" applyBorder="1"/>
    <xf numFmtId="0" fontId="0" fillId="8" borderId="25" xfId="0" applyFill="1" applyBorder="1"/>
    <xf numFmtId="0" fontId="1" fillId="8" borderId="25" xfId="0" applyFont="1" applyFill="1" applyBorder="1"/>
    <xf numFmtId="0" fontId="0" fillId="8" borderId="27" xfId="0" applyFill="1" applyBorder="1"/>
    <xf numFmtId="0" fontId="8" fillId="7" borderId="0" xfId="0" applyFont="1" applyFill="1" applyBorder="1"/>
    <xf numFmtId="0" fontId="0" fillId="7" borderId="0" xfId="0" applyFill="1" applyBorder="1"/>
    <xf numFmtId="0" fontId="0" fillId="8" borderId="28" xfId="0" applyFill="1" applyBorder="1"/>
    <xf numFmtId="0" fontId="0" fillId="8" borderId="29" xfId="0" applyFill="1" applyBorder="1"/>
    <xf numFmtId="0" fontId="0" fillId="8" borderId="30" xfId="0" applyFill="1" applyBorder="1"/>
    <xf numFmtId="0" fontId="9" fillId="0" borderId="0" xfId="0" applyFont="1" applyFill="1" applyBorder="1" applyAlignment="1">
      <alignment horizontal="center"/>
    </xf>
    <xf numFmtId="2" fontId="1" fillId="0" borderId="0" xfId="0" applyNumberFormat="1" applyFont="1" applyBorder="1" applyAlignment="1">
      <alignment horizontal="center" vertical="center"/>
    </xf>
    <xf numFmtId="2" fontId="1" fillId="9" borderId="1" xfId="0" applyNumberFormat="1" applyFont="1" applyFill="1" applyBorder="1" applyAlignment="1">
      <alignment horizontal="center"/>
    </xf>
    <xf numFmtId="0" fontId="0" fillId="7" borderId="34" xfId="0" applyFill="1" applyBorder="1"/>
    <xf numFmtId="0" fontId="1" fillId="8" borderId="34" xfId="0" applyFont="1" applyFill="1" applyBorder="1"/>
    <xf numFmtId="0" fontId="0" fillId="8" borderId="26" xfId="0" applyFill="1" applyBorder="1"/>
    <xf numFmtId="0" fontId="0" fillId="8" borderId="31" xfId="0" applyFill="1" applyBorder="1"/>
    <xf numFmtId="0" fontId="8" fillId="9" borderId="9" xfId="0" applyFont="1" applyFill="1" applyBorder="1" applyAlignment="1">
      <alignment vertical="top"/>
    </xf>
    <xf numFmtId="2" fontId="0" fillId="9" borderId="9" xfId="0" applyNumberFormat="1" applyFont="1" applyFill="1" applyBorder="1" applyAlignment="1">
      <alignment horizontal="center" vertical="top"/>
    </xf>
    <xf numFmtId="0" fontId="0" fillId="9" borderId="9" xfId="0" applyFill="1" applyBorder="1" applyAlignment="1">
      <alignment vertical="top" wrapText="1"/>
    </xf>
    <xf numFmtId="0" fontId="0" fillId="9" borderId="34" xfId="0" applyFill="1" applyBorder="1" applyAlignment="1">
      <alignment vertical="top" wrapText="1"/>
    </xf>
    <xf numFmtId="0" fontId="10" fillId="0" borderId="0" xfId="0" applyFont="1"/>
    <xf numFmtId="0" fontId="4" fillId="0" borderId="0" xfId="0" applyFont="1"/>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 fillId="8" borderId="32" xfId="0" applyFont="1" applyFill="1" applyBorder="1" applyAlignment="1">
      <alignment horizontal="left"/>
    </xf>
    <xf numFmtId="0" fontId="6" fillId="8" borderId="33" xfId="0" applyFont="1" applyFill="1" applyBorder="1" applyAlignment="1">
      <alignment horizontal="left"/>
    </xf>
    <xf numFmtId="0" fontId="9" fillId="0" borderId="0" xfId="0" applyFont="1" applyFill="1" applyBorder="1" applyAlignment="1">
      <alignment horizontal="center"/>
    </xf>
    <xf numFmtId="0" fontId="1" fillId="8" borderId="36" xfId="0" applyFont="1" applyFill="1" applyBorder="1" applyAlignment="1">
      <alignment horizontal="left"/>
    </xf>
    <xf numFmtId="0" fontId="1" fillId="8" borderId="37" xfId="0" applyFont="1" applyFill="1" applyBorder="1" applyAlignment="1">
      <alignment horizontal="left"/>
    </xf>
    <xf numFmtId="0" fontId="1" fillId="8" borderId="35" xfId="0" applyFont="1" applyFill="1" applyBorder="1" applyAlignment="1">
      <alignment horizontal="left"/>
    </xf>
    <xf numFmtId="0" fontId="1" fillId="8" borderId="0" xfId="0" applyFont="1" applyFill="1" applyBorder="1" applyAlignment="1">
      <alignment horizontal="left"/>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40754</xdr:colOff>
      <xdr:row>0</xdr:row>
      <xdr:rowOff>539</xdr:rowOff>
    </xdr:from>
    <xdr:ext cx="9629026" cy="647923"/>
    <xdr:sp macro="" textlink="">
      <xdr:nvSpPr>
        <xdr:cNvPr id="12" name="Rectangle 11">
          <a:extLst>
            <a:ext uri="{FF2B5EF4-FFF2-40B4-BE49-F238E27FC236}">
              <a16:creationId xmlns:a16="http://schemas.microsoft.com/office/drawing/2014/main" id="{00000000-0008-0000-0000-00000C000000}"/>
            </a:ext>
          </a:extLst>
        </xdr:cNvPr>
        <xdr:cNvSpPr/>
      </xdr:nvSpPr>
      <xdr:spPr>
        <a:xfrm>
          <a:off x="40754" y="539"/>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Application Review Summary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topLeftCell="A5" workbookViewId="0">
      <selection activeCell="J11" sqref="J11"/>
    </sheetView>
  </sheetViews>
  <sheetFormatPr defaultRowHeight="15" x14ac:dyDescent="0.25"/>
  <cols>
    <col min="1" max="1" width="1.28515625" customWidth="1"/>
    <col min="2" max="2" width="44.42578125" customWidth="1"/>
    <col min="3" max="3" width="1.42578125" customWidth="1"/>
    <col min="4" max="4" width="7" bestFit="1" customWidth="1"/>
    <col min="5" max="5" width="5.7109375" bestFit="1" customWidth="1"/>
    <col min="6" max="6" width="1.28515625" customWidth="1"/>
    <col min="7" max="7" width="70.28515625" customWidth="1"/>
    <col min="8" max="8" width="0.85546875" customWidth="1"/>
  </cols>
  <sheetData>
    <row r="1" spans="1:9" ht="26.25" x14ac:dyDescent="0.4">
      <c r="A1" s="123"/>
      <c r="B1" s="123"/>
      <c r="C1" s="123"/>
      <c r="F1" s="4"/>
      <c r="H1" s="106"/>
      <c r="I1" s="87"/>
    </row>
    <row r="2" spans="1:9" ht="23.45" customHeight="1" x14ac:dyDescent="0.4">
      <c r="A2" s="105"/>
      <c r="B2" s="105"/>
      <c r="C2" s="105"/>
      <c r="F2" s="4"/>
      <c r="H2" s="106"/>
      <c r="I2" s="87"/>
    </row>
    <row r="4" spans="1:9" ht="15.75" thickBot="1" x14ac:dyDescent="0.3">
      <c r="A4" s="124" t="s">
        <v>270</v>
      </c>
      <c r="B4" s="125"/>
      <c r="C4" s="108"/>
      <c r="D4" s="109" t="s">
        <v>265</v>
      </c>
      <c r="E4" s="109" t="s">
        <v>19</v>
      </c>
      <c r="F4" s="108"/>
      <c r="G4" s="126" t="s">
        <v>266</v>
      </c>
      <c r="H4" s="127"/>
    </row>
    <row r="5" spans="1:9" ht="4.9000000000000004" customHeight="1" x14ac:dyDescent="0.25">
      <c r="A5" s="96"/>
      <c r="B5" s="97"/>
      <c r="C5" s="97"/>
      <c r="D5" s="98"/>
      <c r="E5" s="98"/>
      <c r="F5" s="97"/>
      <c r="G5" s="98"/>
      <c r="H5" s="110"/>
    </row>
    <row r="6" spans="1:9" ht="30" x14ac:dyDescent="0.3">
      <c r="A6" s="99"/>
      <c r="B6" s="112" t="s">
        <v>18</v>
      </c>
      <c r="C6" s="100"/>
      <c r="D6" s="113">
        <f>RubricTotals!C4</f>
        <v>0.05</v>
      </c>
      <c r="E6" s="113">
        <f>RubricTotals!F4</f>
        <v>0</v>
      </c>
      <c r="F6" s="101"/>
      <c r="G6" s="114" t="s">
        <v>269</v>
      </c>
      <c r="H6" s="111"/>
    </row>
    <row r="7" spans="1:9" ht="30" x14ac:dyDescent="0.3">
      <c r="A7" s="99"/>
      <c r="B7" s="112" t="s">
        <v>125</v>
      </c>
      <c r="C7" s="100"/>
      <c r="D7" s="113">
        <f>RubricTotals!C5</f>
        <v>0.18</v>
      </c>
      <c r="E7" s="113">
        <f>RubricTotals!F5</f>
        <v>0</v>
      </c>
      <c r="F7" s="101"/>
      <c r="G7" s="114" t="s">
        <v>267</v>
      </c>
      <c r="H7" s="111"/>
    </row>
    <row r="8" spans="1:9" ht="45" x14ac:dyDescent="0.3">
      <c r="A8" s="99"/>
      <c r="B8" s="112" t="s">
        <v>1</v>
      </c>
      <c r="C8" s="100"/>
      <c r="D8" s="113">
        <f>RubricTotals!C9</f>
        <v>0.22</v>
      </c>
      <c r="E8" s="113">
        <f>RubricTotals!F9</f>
        <v>0</v>
      </c>
      <c r="F8" s="101"/>
      <c r="G8" s="114" t="s">
        <v>262</v>
      </c>
      <c r="H8" s="111"/>
    </row>
    <row r="9" spans="1:9" ht="30" x14ac:dyDescent="0.3">
      <c r="A9" s="99"/>
      <c r="B9" s="112" t="s">
        <v>4</v>
      </c>
      <c r="C9" s="100"/>
      <c r="D9" s="113">
        <f>RubricTotals!C14</f>
        <v>0.15</v>
      </c>
      <c r="E9" s="113">
        <f>RubricTotals!F14</f>
        <v>0</v>
      </c>
      <c r="F9" s="101"/>
      <c r="G9" s="114" t="s">
        <v>263</v>
      </c>
      <c r="H9" s="111"/>
    </row>
    <row r="10" spans="1:9" ht="45" x14ac:dyDescent="0.3">
      <c r="A10" s="99"/>
      <c r="B10" s="112" t="s">
        <v>6</v>
      </c>
      <c r="C10" s="100"/>
      <c r="D10" s="113">
        <f>RubricTotals!C18</f>
        <v>0.1</v>
      </c>
      <c r="E10" s="113">
        <f>RubricTotals!F18</f>
        <v>0</v>
      </c>
      <c r="F10" s="101"/>
      <c r="G10" s="114" t="s">
        <v>268</v>
      </c>
      <c r="H10" s="111"/>
    </row>
    <row r="11" spans="1:9" ht="75" x14ac:dyDescent="0.3">
      <c r="A11" s="99"/>
      <c r="B11" s="112" t="s">
        <v>8</v>
      </c>
      <c r="C11" s="100"/>
      <c r="D11" s="113">
        <f>RubricTotals!C23</f>
        <v>0.15</v>
      </c>
      <c r="E11" s="113">
        <f>RubricTotals!F23</f>
        <v>0</v>
      </c>
      <c r="F11" s="101"/>
      <c r="G11" s="114" t="s">
        <v>276</v>
      </c>
      <c r="H11" s="111"/>
    </row>
    <row r="12" spans="1:9" ht="30" x14ac:dyDescent="0.3">
      <c r="A12" s="99"/>
      <c r="B12" s="112" t="s">
        <v>10</v>
      </c>
      <c r="C12" s="100"/>
      <c r="D12" s="113">
        <f>RubricTotals!C28</f>
        <v>0.05</v>
      </c>
      <c r="E12" s="113">
        <f>RubricTotals!F28</f>
        <v>0</v>
      </c>
      <c r="F12" s="101"/>
      <c r="G12" s="115" t="s">
        <v>272</v>
      </c>
      <c r="H12" s="111"/>
    </row>
    <row r="13" spans="1:9" ht="45" x14ac:dyDescent="0.3">
      <c r="A13" s="99"/>
      <c r="B13" s="112" t="s">
        <v>264</v>
      </c>
      <c r="C13" s="100"/>
      <c r="D13" s="113">
        <f>RubricTotals!C32</f>
        <v>0.1</v>
      </c>
      <c r="E13" s="113">
        <f>RubricTotals!F32</f>
        <v>0</v>
      </c>
      <c r="F13" s="101"/>
      <c r="G13" s="114" t="s">
        <v>275</v>
      </c>
      <c r="H13" s="111"/>
    </row>
    <row r="14" spans="1:9" ht="5.45" customHeight="1" thickBot="1" x14ac:dyDescent="0.3">
      <c r="A14" s="102"/>
      <c r="B14" s="103"/>
      <c r="C14" s="103"/>
      <c r="D14" s="103"/>
      <c r="E14" s="103"/>
      <c r="F14" s="103"/>
      <c r="G14" s="103"/>
      <c r="H14" s="104"/>
    </row>
    <row r="15" spans="1:9" ht="15.75" thickBot="1" x14ac:dyDescent="0.3"/>
    <row r="16" spans="1:9" ht="15.75" thickBot="1" x14ac:dyDescent="0.3">
      <c r="B16" s="121" t="s">
        <v>143</v>
      </c>
      <c r="C16" s="122"/>
      <c r="D16" s="122"/>
      <c r="E16" s="107">
        <f>SUM(E6:E13)</f>
        <v>0</v>
      </c>
    </row>
    <row r="19" spans="2:2" x14ac:dyDescent="0.25">
      <c r="B19" s="117" t="s">
        <v>273</v>
      </c>
    </row>
  </sheetData>
  <mergeCells count="4">
    <mergeCell ref="B16:D16"/>
    <mergeCell ref="A1:C1"/>
    <mergeCell ref="A4:B4"/>
    <mergeCell ref="G4:H4"/>
  </mergeCells>
  <pageMargins left="0.25" right="0.25" top="0.75" bottom="0.75"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36"/>
  <sheetViews>
    <sheetView workbookViewId="0">
      <selection activeCell="C12" sqref="C12"/>
    </sheetView>
  </sheetViews>
  <sheetFormatPr defaultRowHeight="15" x14ac:dyDescent="0.25"/>
  <cols>
    <col min="1" max="1" width="106.28515625" style="7" customWidth="1"/>
    <col min="2" max="2" width="5.7109375" bestFit="1" customWidth="1"/>
    <col min="3" max="3" width="92.85546875" style="7" customWidth="1"/>
  </cols>
  <sheetData>
    <row r="2" spans="1:3" ht="15.75" thickBot="1" x14ac:dyDescent="0.3">
      <c r="B2" t="s">
        <v>19</v>
      </c>
    </row>
    <row r="3" spans="1:3" ht="15.75" thickBot="1" x14ac:dyDescent="0.3">
      <c r="A3" s="81" t="s">
        <v>14</v>
      </c>
      <c r="B3" s="12"/>
      <c r="C3" s="7" t="s">
        <v>21</v>
      </c>
    </row>
    <row r="4" spans="1:3" ht="75.75" thickBot="1" x14ac:dyDescent="0.3">
      <c r="A4" s="74" t="s">
        <v>257</v>
      </c>
      <c r="B4" s="13">
        <v>5</v>
      </c>
      <c r="C4" s="17"/>
    </row>
    <row r="5" spans="1:3" ht="60.75" thickBot="1" x14ac:dyDescent="0.3">
      <c r="A5" s="74" t="s">
        <v>258</v>
      </c>
      <c r="B5" s="14">
        <v>4</v>
      </c>
      <c r="C5" s="18"/>
    </row>
    <row r="6" spans="1:3" ht="60.75" thickBot="1" x14ac:dyDescent="0.3">
      <c r="A6" s="74" t="s">
        <v>259</v>
      </c>
      <c r="B6" s="14">
        <v>3</v>
      </c>
      <c r="C6" s="18"/>
    </row>
    <row r="7" spans="1:3" ht="47.45" customHeight="1" thickBot="1" x14ac:dyDescent="0.3">
      <c r="A7" s="74" t="s">
        <v>260</v>
      </c>
      <c r="B7" s="14">
        <v>2</v>
      </c>
      <c r="C7" s="18"/>
    </row>
    <row r="8" spans="1:3" ht="60.75" thickBot="1" x14ac:dyDescent="0.3">
      <c r="A8" s="74" t="s">
        <v>261</v>
      </c>
      <c r="B8" s="15">
        <v>1</v>
      </c>
      <c r="C8" s="19"/>
    </row>
    <row r="9" spans="1:3" ht="15.75" thickBot="1" x14ac:dyDescent="0.3">
      <c r="A9" s="7" t="s">
        <v>20</v>
      </c>
    </row>
    <row r="10" spans="1:3" ht="15.75" thickBot="1" x14ac:dyDescent="0.3">
      <c r="A10" s="16"/>
    </row>
    <row r="13" spans="1:3" x14ac:dyDescent="0.25">
      <c r="A13" s="21"/>
      <c r="B13" s="22"/>
      <c r="C13" s="23"/>
    </row>
    <row r="14" spans="1:3" ht="58.9" customHeight="1" x14ac:dyDescent="0.25">
      <c r="A14" s="85"/>
      <c r="B14" s="22"/>
      <c r="C14" s="23"/>
    </row>
    <row r="15" spans="1:3" ht="58.9" customHeight="1" x14ac:dyDescent="0.25">
      <c r="A15" s="85"/>
      <c r="B15" s="22"/>
      <c r="C15" s="23"/>
    </row>
    <row r="16" spans="1:3" ht="58.9" customHeight="1" x14ac:dyDescent="0.25">
      <c r="A16" s="85"/>
      <c r="B16" s="22"/>
      <c r="C16" s="23"/>
    </row>
    <row r="17" spans="1:4" ht="58.9" customHeight="1" x14ac:dyDescent="0.25">
      <c r="A17" s="85"/>
      <c r="B17" s="22"/>
      <c r="C17" s="23"/>
    </row>
    <row r="18" spans="1:4" ht="58.9" customHeight="1" x14ac:dyDescent="0.25">
      <c r="A18" s="85"/>
      <c r="B18" s="22"/>
      <c r="C18" s="23"/>
    </row>
    <row r="19" spans="1:4" x14ac:dyDescent="0.25">
      <c r="A19" s="23"/>
      <c r="B19" s="22"/>
      <c r="C19" s="23"/>
    </row>
    <row r="20" spans="1:4" x14ac:dyDescent="0.25">
      <c r="A20" s="23"/>
      <c r="B20" s="22"/>
      <c r="C20" s="23"/>
    </row>
    <row r="21" spans="1:4" x14ac:dyDescent="0.25">
      <c r="A21" s="23"/>
      <c r="B21" s="22"/>
      <c r="C21" s="23"/>
    </row>
    <row r="22" spans="1:4" x14ac:dyDescent="0.25">
      <c r="A22" s="21"/>
      <c r="B22" s="22"/>
      <c r="C22" s="23"/>
      <c r="D22" s="22"/>
    </row>
    <row r="23" spans="1:4" x14ac:dyDescent="0.25">
      <c r="A23" s="23"/>
      <c r="B23" s="22"/>
      <c r="C23" s="23"/>
      <c r="D23" s="22"/>
    </row>
    <row r="24" spans="1:4" x14ac:dyDescent="0.25">
      <c r="A24" s="23"/>
      <c r="B24" s="22"/>
      <c r="C24" s="23"/>
      <c r="D24" s="22"/>
    </row>
    <row r="25" spans="1:4" x14ac:dyDescent="0.25">
      <c r="A25" s="23"/>
      <c r="B25" s="22"/>
      <c r="C25" s="23"/>
      <c r="D25" s="22"/>
    </row>
    <row r="26" spans="1:4" x14ac:dyDescent="0.25">
      <c r="A26" s="23"/>
      <c r="B26" s="22"/>
      <c r="C26" s="23"/>
      <c r="D26" s="22"/>
    </row>
    <row r="27" spans="1:4" x14ac:dyDescent="0.25">
      <c r="A27" s="23"/>
      <c r="B27" s="22"/>
      <c r="C27" s="23"/>
      <c r="D27" s="22"/>
    </row>
    <row r="28" spans="1:4" x14ac:dyDescent="0.25">
      <c r="A28" s="23"/>
      <c r="B28" s="22"/>
      <c r="C28" s="23"/>
      <c r="D28" s="22"/>
    </row>
    <row r="29" spans="1:4" x14ac:dyDescent="0.25">
      <c r="A29" s="23"/>
      <c r="B29" s="22"/>
      <c r="C29" s="22"/>
      <c r="D29" s="22"/>
    </row>
    <row r="30" spans="1:4" x14ac:dyDescent="0.25">
      <c r="A30" s="23"/>
      <c r="B30" s="22"/>
      <c r="C30" s="23"/>
      <c r="D30" s="22"/>
    </row>
    <row r="31" spans="1:4" x14ac:dyDescent="0.25">
      <c r="A31" s="23"/>
      <c r="B31" s="22"/>
      <c r="C31" s="23"/>
    </row>
    <row r="32" spans="1:4" x14ac:dyDescent="0.25">
      <c r="A32" s="23"/>
      <c r="B32" s="22"/>
      <c r="C32" s="23"/>
    </row>
    <row r="33" spans="1:3" x14ac:dyDescent="0.25">
      <c r="A33" s="23"/>
      <c r="B33" s="22"/>
      <c r="C33" s="23"/>
    </row>
    <row r="34" spans="1:3" x14ac:dyDescent="0.25">
      <c r="A34" s="23"/>
      <c r="B34" s="22"/>
      <c r="C34" s="23"/>
    </row>
    <row r="35" spans="1:3" x14ac:dyDescent="0.25">
      <c r="A35" s="23"/>
      <c r="B35" s="22"/>
      <c r="C35" s="23"/>
    </row>
    <row r="36" spans="1:3" x14ac:dyDescent="0.25">
      <c r="A36" s="23"/>
      <c r="B36" s="22"/>
      <c r="C36"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9"/>
  <sheetViews>
    <sheetView workbookViewId="0">
      <selection activeCell="A15" sqref="A15"/>
    </sheetView>
  </sheetViews>
  <sheetFormatPr defaultRowHeight="15" x14ac:dyDescent="0.25"/>
  <cols>
    <col min="1" max="1" width="106.28515625" style="7" customWidth="1"/>
    <col min="2" max="2" width="5.7109375" bestFit="1" customWidth="1"/>
    <col min="3" max="3" width="92.85546875" style="7" customWidth="1"/>
  </cols>
  <sheetData>
    <row r="1" spans="1:3" ht="18.75" x14ac:dyDescent="0.3">
      <c r="A1" s="116" t="s">
        <v>273</v>
      </c>
    </row>
    <row r="2" spans="1:3" x14ac:dyDescent="0.25">
      <c r="A2"/>
    </row>
    <row r="3" spans="1:3" x14ac:dyDescent="0.25">
      <c r="A3"/>
    </row>
    <row r="4" spans="1:3" ht="15.75" thickBot="1" x14ac:dyDescent="0.3">
      <c r="B4" t="s">
        <v>19</v>
      </c>
    </row>
    <row r="5" spans="1:3" ht="15.75" thickBot="1" x14ac:dyDescent="0.3">
      <c r="A5" s="82" t="s">
        <v>69</v>
      </c>
      <c r="B5" s="12"/>
      <c r="C5" s="7" t="s">
        <v>21</v>
      </c>
    </row>
    <row r="6" spans="1:3" ht="60" x14ac:dyDescent="0.25">
      <c r="A6" s="75" t="s">
        <v>94</v>
      </c>
      <c r="B6" s="80">
        <v>5</v>
      </c>
      <c r="C6" s="128" t="s">
        <v>198</v>
      </c>
    </row>
    <row r="7" spans="1:3" ht="75" x14ac:dyDescent="0.25">
      <c r="A7" s="76" t="s">
        <v>95</v>
      </c>
      <c r="B7" s="67">
        <v>4</v>
      </c>
      <c r="C7" s="129"/>
    </row>
    <row r="8" spans="1:3" ht="60" x14ac:dyDescent="0.25">
      <c r="A8" s="76" t="s">
        <v>199</v>
      </c>
      <c r="B8" s="67">
        <v>3</v>
      </c>
      <c r="C8" s="129"/>
    </row>
    <row r="9" spans="1:3" ht="75" x14ac:dyDescent="0.25">
      <c r="A9" s="76" t="s">
        <v>200</v>
      </c>
      <c r="B9" s="67">
        <v>2</v>
      </c>
      <c r="C9" s="129"/>
    </row>
    <row r="10" spans="1:3" ht="75.75" thickBot="1" x14ac:dyDescent="0.3">
      <c r="A10" s="77" t="s">
        <v>201</v>
      </c>
      <c r="B10" s="68">
        <v>1</v>
      </c>
      <c r="C10" s="130"/>
    </row>
    <row r="11" spans="1:3" ht="15.75" thickBot="1" x14ac:dyDescent="0.3">
      <c r="A11" s="7" t="s">
        <v>20</v>
      </c>
    </row>
    <row r="12" spans="1:3" ht="15.75" thickBot="1" x14ac:dyDescent="0.3">
      <c r="A12" s="16"/>
    </row>
    <row r="13" spans="1:3" x14ac:dyDescent="0.25">
      <c r="A13" s="23"/>
    </row>
    <row r="15" spans="1:3" ht="15.75" thickBot="1" x14ac:dyDescent="0.3"/>
    <row r="16" spans="1:3" ht="15.75" thickBot="1" x14ac:dyDescent="0.3">
      <c r="A16" s="81" t="s">
        <v>76</v>
      </c>
      <c r="B16" s="12"/>
      <c r="C16" s="7" t="s">
        <v>21</v>
      </c>
    </row>
    <row r="17" spans="1:3" ht="30" x14ac:dyDescent="0.25">
      <c r="A17" s="17" t="s">
        <v>73</v>
      </c>
      <c r="B17" s="80">
        <v>5</v>
      </c>
      <c r="C17" s="17" t="s">
        <v>202</v>
      </c>
    </row>
    <row r="18" spans="1:3" x14ac:dyDescent="0.25">
      <c r="A18" s="18" t="s">
        <v>70</v>
      </c>
      <c r="B18" s="67">
        <v>4</v>
      </c>
      <c r="C18" s="18" t="s">
        <v>75</v>
      </c>
    </row>
    <row r="19" spans="1:3" x14ac:dyDescent="0.25">
      <c r="A19" s="18" t="s">
        <v>71</v>
      </c>
      <c r="B19" s="67">
        <v>3</v>
      </c>
      <c r="C19" s="18"/>
    </row>
    <row r="20" spans="1:3" x14ac:dyDescent="0.25">
      <c r="A20" s="18" t="s">
        <v>72</v>
      </c>
      <c r="B20" s="67">
        <v>2</v>
      </c>
      <c r="C20" s="18"/>
    </row>
    <row r="21" spans="1:3" ht="15.75" thickBot="1" x14ac:dyDescent="0.3">
      <c r="A21" s="19" t="s">
        <v>74</v>
      </c>
      <c r="B21" s="68">
        <v>1</v>
      </c>
      <c r="C21" s="19"/>
    </row>
    <row r="22" spans="1:3" ht="15.75" thickBot="1" x14ac:dyDescent="0.3">
      <c r="A22" s="7" t="s">
        <v>20</v>
      </c>
    </row>
    <row r="23" spans="1:3" ht="15.75" thickBot="1" x14ac:dyDescent="0.3">
      <c r="A23" s="16"/>
    </row>
    <row r="24" spans="1:3" x14ac:dyDescent="0.25">
      <c r="A24" s="20"/>
    </row>
    <row r="26" spans="1:3" ht="15.75" thickBot="1" x14ac:dyDescent="0.3"/>
    <row r="27" spans="1:3" ht="15.75" thickBot="1" x14ac:dyDescent="0.3">
      <c r="A27" s="81" t="s">
        <v>132</v>
      </c>
      <c r="B27" s="12"/>
      <c r="C27" s="7" t="s">
        <v>21</v>
      </c>
    </row>
    <row r="28" spans="1:3" ht="45" x14ac:dyDescent="0.25">
      <c r="A28" s="17" t="s">
        <v>192</v>
      </c>
      <c r="B28" s="80">
        <v>5</v>
      </c>
      <c r="C28" s="128" t="s">
        <v>193</v>
      </c>
    </row>
    <row r="29" spans="1:3" ht="45" x14ac:dyDescent="0.25">
      <c r="A29" s="18" t="s">
        <v>194</v>
      </c>
      <c r="B29" s="67">
        <v>4</v>
      </c>
      <c r="C29" s="129"/>
    </row>
    <row r="30" spans="1:3" ht="45" x14ac:dyDescent="0.25">
      <c r="A30" s="18" t="s">
        <v>195</v>
      </c>
      <c r="B30" s="67">
        <v>3</v>
      </c>
      <c r="C30" s="129"/>
    </row>
    <row r="31" spans="1:3" ht="45" x14ac:dyDescent="0.25">
      <c r="A31" s="18" t="s">
        <v>196</v>
      </c>
      <c r="B31" s="67">
        <v>2</v>
      </c>
      <c r="C31" s="129"/>
    </row>
    <row r="32" spans="1:3" ht="45.75" thickBot="1" x14ac:dyDescent="0.3">
      <c r="A32" s="19" t="s">
        <v>197</v>
      </c>
      <c r="B32" s="68">
        <v>1</v>
      </c>
      <c r="C32" s="130"/>
    </row>
    <row r="33" spans="1:3" ht="15.75" thickBot="1" x14ac:dyDescent="0.3">
      <c r="A33" s="7" t="s">
        <v>20</v>
      </c>
    </row>
    <row r="34" spans="1:3" ht="15.75" thickBot="1" x14ac:dyDescent="0.3">
      <c r="A34" s="16"/>
    </row>
    <row r="37" spans="1:3" s="22" customFormat="1" x14ac:dyDescent="0.25">
      <c r="A37" s="23"/>
      <c r="C37" s="23"/>
    </row>
    <row r="38" spans="1:3" s="22" customFormat="1" x14ac:dyDescent="0.25">
      <c r="A38" s="21"/>
      <c r="C38" s="23"/>
    </row>
    <row r="39" spans="1:3" s="22" customFormat="1" x14ac:dyDescent="0.25">
      <c r="A39" s="23"/>
      <c r="C39" s="23"/>
    </row>
    <row r="40" spans="1:3" s="22" customFormat="1" x14ac:dyDescent="0.25">
      <c r="A40" s="23"/>
      <c r="C40" s="23"/>
    </row>
    <row r="41" spans="1:3" s="22" customFormat="1" x14ac:dyDescent="0.25">
      <c r="A41" s="23"/>
      <c r="C41" s="23"/>
    </row>
    <row r="42" spans="1:3" s="22" customFormat="1" x14ac:dyDescent="0.25">
      <c r="A42" s="23"/>
      <c r="C42" s="23"/>
    </row>
    <row r="43" spans="1:3" s="22" customFormat="1" x14ac:dyDescent="0.25">
      <c r="A43" s="23"/>
      <c r="C43" s="23"/>
    </row>
    <row r="44" spans="1:3" s="22" customFormat="1" x14ac:dyDescent="0.25">
      <c r="A44" s="23"/>
      <c r="C44" s="23"/>
    </row>
    <row r="45" spans="1:3" s="22" customFormat="1" x14ac:dyDescent="0.25">
      <c r="A45" s="23"/>
      <c r="C45" s="23"/>
    </row>
    <row r="46" spans="1:3" s="22" customFormat="1" x14ac:dyDescent="0.25">
      <c r="A46" s="23"/>
      <c r="C46" s="23"/>
    </row>
    <row r="47" spans="1:3" s="22" customFormat="1" x14ac:dyDescent="0.25">
      <c r="A47" s="23"/>
      <c r="C47" s="23"/>
    </row>
    <row r="48" spans="1:3" s="22" customFormat="1" x14ac:dyDescent="0.25">
      <c r="A48" s="23"/>
      <c r="C48" s="23"/>
    </row>
    <row r="49" spans="1:3" s="22" customFormat="1" x14ac:dyDescent="0.25">
      <c r="A49" s="23"/>
      <c r="C49" s="23"/>
    </row>
  </sheetData>
  <mergeCells count="2">
    <mergeCell ref="C28:C32"/>
    <mergeCell ref="C6:C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3"/>
  <sheetViews>
    <sheetView workbookViewId="0">
      <selection activeCell="J21" sqref="J21"/>
    </sheetView>
  </sheetViews>
  <sheetFormatPr defaultRowHeight="15" x14ac:dyDescent="0.25"/>
  <cols>
    <col min="1" max="1" width="47.140625" bestFit="1" customWidth="1"/>
    <col min="2" max="2" width="1.140625" customWidth="1"/>
    <col min="3" max="7" width="11.7109375" customWidth="1"/>
    <col min="10" max="10" width="15.42578125" bestFit="1" customWidth="1"/>
  </cols>
  <sheetData>
    <row r="1" spans="1:10" ht="18.75" x14ac:dyDescent="0.3">
      <c r="A1" s="116" t="s">
        <v>273</v>
      </c>
    </row>
    <row r="4" spans="1:10" ht="21" x14ac:dyDescent="0.35">
      <c r="C4" s="25" t="s">
        <v>51</v>
      </c>
    </row>
    <row r="5" spans="1:10" x14ac:dyDescent="0.25">
      <c r="C5" s="89" t="s">
        <v>57</v>
      </c>
      <c r="D5" s="89" t="s">
        <v>58</v>
      </c>
      <c r="E5" s="89" t="s">
        <v>59</v>
      </c>
      <c r="F5" s="89" t="s">
        <v>61</v>
      </c>
      <c r="G5" s="89" t="s">
        <v>60</v>
      </c>
    </row>
    <row r="6" spans="1:10" x14ac:dyDescent="0.25">
      <c r="C6" s="90">
        <v>0.15</v>
      </c>
      <c r="D6" s="91" t="s">
        <v>53</v>
      </c>
      <c r="E6" s="91" t="s">
        <v>55</v>
      </c>
      <c r="F6" s="91" t="s">
        <v>56</v>
      </c>
      <c r="G6" s="92" t="s">
        <v>54</v>
      </c>
    </row>
    <row r="7" spans="1:10" ht="21.75" thickBot="1" x14ac:dyDescent="0.4">
      <c r="A7" s="25" t="s">
        <v>52</v>
      </c>
    </row>
    <row r="8" spans="1:10" x14ac:dyDescent="0.25">
      <c r="A8" s="2" t="s">
        <v>190</v>
      </c>
      <c r="C8" s="32"/>
      <c r="D8" s="33"/>
      <c r="E8" s="34"/>
      <c r="F8" s="35"/>
      <c r="G8" s="36"/>
      <c r="I8" s="27"/>
      <c r="J8" t="s">
        <v>64</v>
      </c>
    </row>
    <row r="9" spans="1:10" x14ac:dyDescent="0.25">
      <c r="A9" t="s">
        <v>33</v>
      </c>
      <c r="C9" s="37">
        <v>25</v>
      </c>
      <c r="D9" s="38">
        <v>20</v>
      </c>
      <c r="E9" s="39">
        <v>16</v>
      </c>
      <c r="F9" s="40">
        <v>12</v>
      </c>
      <c r="G9" s="41">
        <v>8</v>
      </c>
      <c r="I9" s="31"/>
      <c r="J9" t="s">
        <v>67</v>
      </c>
    </row>
    <row r="10" spans="1:10" x14ac:dyDescent="0.25">
      <c r="A10" t="s">
        <v>36</v>
      </c>
      <c r="C10" s="51">
        <f>C9/25</f>
        <v>1</v>
      </c>
      <c r="D10" s="52">
        <f t="shared" ref="D10:G10" si="0">D9/25</f>
        <v>0.8</v>
      </c>
      <c r="E10" s="53">
        <f t="shared" si="0"/>
        <v>0.64</v>
      </c>
      <c r="F10" s="54">
        <f t="shared" si="0"/>
        <v>0.48</v>
      </c>
      <c r="G10" s="55">
        <f t="shared" si="0"/>
        <v>0.32</v>
      </c>
      <c r="I10" s="30"/>
      <c r="J10" t="s">
        <v>65</v>
      </c>
    </row>
    <row r="11" spans="1:10" x14ac:dyDescent="0.25">
      <c r="A11" t="s">
        <v>37</v>
      </c>
      <c r="C11" s="37">
        <v>20</v>
      </c>
      <c r="D11" s="38">
        <v>16</v>
      </c>
      <c r="E11" s="39">
        <v>12</v>
      </c>
      <c r="F11" s="40">
        <v>8</v>
      </c>
      <c r="G11" s="41">
        <v>4</v>
      </c>
      <c r="I11" s="28"/>
      <c r="J11" t="s">
        <v>68</v>
      </c>
    </row>
    <row r="12" spans="1:10" x14ac:dyDescent="0.25">
      <c r="A12" t="s">
        <v>48</v>
      </c>
      <c r="C12" s="51">
        <f>C11/20</f>
        <v>1</v>
      </c>
      <c r="D12" s="52">
        <f t="shared" ref="D12:G12" si="1">D11/20</f>
        <v>0.8</v>
      </c>
      <c r="E12" s="53">
        <f t="shared" si="1"/>
        <v>0.6</v>
      </c>
      <c r="F12" s="54">
        <f t="shared" si="1"/>
        <v>0.4</v>
      </c>
      <c r="G12" s="55">
        <f t="shared" si="1"/>
        <v>0.2</v>
      </c>
      <c r="I12" s="29"/>
      <c r="J12" t="s">
        <v>66</v>
      </c>
    </row>
    <row r="13" spans="1:10" x14ac:dyDescent="0.25">
      <c r="C13" s="42"/>
      <c r="D13" s="43"/>
      <c r="E13" s="43"/>
      <c r="F13" s="43"/>
      <c r="G13" s="44"/>
    </row>
    <row r="14" spans="1:10" x14ac:dyDescent="0.25">
      <c r="A14" s="2" t="s">
        <v>34</v>
      </c>
      <c r="C14" s="37"/>
      <c r="D14" s="39"/>
      <c r="E14" s="40"/>
      <c r="F14" s="40"/>
      <c r="G14" s="45"/>
    </row>
    <row r="15" spans="1:10" x14ac:dyDescent="0.25">
      <c r="A15" t="s">
        <v>41</v>
      </c>
      <c r="C15" s="37">
        <v>20</v>
      </c>
      <c r="D15" s="39">
        <v>16</v>
      </c>
      <c r="E15" s="40">
        <v>12</v>
      </c>
      <c r="F15" s="40">
        <v>8</v>
      </c>
      <c r="G15" s="45">
        <v>5</v>
      </c>
    </row>
    <row r="16" spans="1:10" x14ac:dyDescent="0.25">
      <c r="A16" t="s">
        <v>38</v>
      </c>
      <c r="C16" s="51">
        <f t="shared" ref="C16:G16" si="2">C15/25</f>
        <v>0.8</v>
      </c>
      <c r="D16" s="53">
        <f t="shared" si="2"/>
        <v>0.64</v>
      </c>
      <c r="E16" s="54">
        <f t="shared" si="2"/>
        <v>0.48</v>
      </c>
      <c r="F16" s="54">
        <f t="shared" si="2"/>
        <v>0.32</v>
      </c>
      <c r="G16" s="56">
        <f t="shared" si="2"/>
        <v>0.2</v>
      </c>
    </row>
    <row r="17" spans="1:7" x14ac:dyDescent="0.25">
      <c r="A17" t="s">
        <v>39</v>
      </c>
      <c r="C17" s="37">
        <v>15</v>
      </c>
      <c r="D17" s="39">
        <v>12</v>
      </c>
      <c r="E17" s="40">
        <v>9</v>
      </c>
      <c r="F17" s="40">
        <v>6</v>
      </c>
      <c r="G17" s="45">
        <v>3</v>
      </c>
    </row>
    <row r="18" spans="1:7" x14ac:dyDescent="0.25">
      <c r="A18" t="s">
        <v>49</v>
      </c>
      <c r="C18" s="51">
        <f t="shared" ref="C18:G18" si="3">C17/20</f>
        <v>0.75</v>
      </c>
      <c r="D18" s="53">
        <f t="shared" si="3"/>
        <v>0.6</v>
      </c>
      <c r="E18" s="54">
        <f t="shared" si="3"/>
        <v>0.45</v>
      </c>
      <c r="F18" s="54">
        <f t="shared" si="3"/>
        <v>0.3</v>
      </c>
      <c r="G18" s="56">
        <f t="shared" si="3"/>
        <v>0.15</v>
      </c>
    </row>
    <row r="19" spans="1:7" x14ac:dyDescent="0.25">
      <c r="C19" s="42"/>
      <c r="D19" s="43"/>
      <c r="E19" s="43"/>
      <c r="F19" s="43"/>
      <c r="G19" s="44"/>
    </row>
    <row r="20" spans="1:7" x14ac:dyDescent="0.25">
      <c r="A20" s="2" t="s">
        <v>35</v>
      </c>
      <c r="C20" s="46"/>
      <c r="D20" s="40"/>
      <c r="E20" s="40"/>
      <c r="F20" s="47"/>
      <c r="G20" s="48"/>
    </row>
    <row r="21" spans="1:7" x14ac:dyDescent="0.25">
      <c r="A21" t="s">
        <v>42</v>
      </c>
      <c r="C21" s="46">
        <v>16</v>
      </c>
      <c r="D21" s="40">
        <v>12</v>
      </c>
      <c r="E21" s="40">
        <v>8</v>
      </c>
      <c r="F21" s="47">
        <v>5</v>
      </c>
      <c r="G21" s="48">
        <v>2</v>
      </c>
    </row>
    <row r="22" spans="1:7" x14ac:dyDescent="0.25">
      <c r="A22" t="s">
        <v>46</v>
      </c>
      <c r="C22" s="57">
        <f t="shared" ref="C22:G22" si="4">C21/25</f>
        <v>0.64</v>
      </c>
      <c r="D22" s="54">
        <f t="shared" si="4"/>
        <v>0.48</v>
      </c>
      <c r="E22" s="54">
        <f t="shared" si="4"/>
        <v>0.32</v>
      </c>
      <c r="F22" s="58">
        <f t="shared" si="4"/>
        <v>0.2</v>
      </c>
      <c r="G22" s="59">
        <f t="shared" si="4"/>
        <v>0.08</v>
      </c>
    </row>
    <row r="23" spans="1:7" x14ac:dyDescent="0.25">
      <c r="A23" t="s">
        <v>47</v>
      </c>
      <c r="C23" s="46">
        <v>10</v>
      </c>
      <c r="D23" s="40">
        <v>8</v>
      </c>
      <c r="E23" s="40">
        <v>6</v>
      </c>
      <c r="F23" s="47">
        <v>4</v>
      </c>
      <c r="G23" s="48">
        <v>2</v>
      </c>
    </row>
    <row r="24" spans="1:7" x14ac:dyDescent="0.25">
      <c r="A24" t="s">
        <v>63</v>
      </c>
      <c r="C24" s="57">
        <f t="shared" ref="C24:G24" si="5">C23/20</f>
        <v>0.5</v>
      </c>
      <c r="D24" s="54">
        <f t="shared" si="5"/>
        <v>0.4</v>
      </c>
      <c r="E24" s="54">
        <f t="shared" si="5"/>
        <v>0.3</v>
      </c>
      <c r="F24" s="58">
        <f t="shared" si="5"/>
        <v>0.2</v>
      </c>
      <c r="G24" s="59">
        <f t="shared" si="5"/>
        <v>0.1</v>
      </c>
    </row>
    <row r="25" spans="1:7" x14ac:dyDescent="0.25">
      <c r="C25" s="42"/>
      <c r="D25" s="43"/>
      <c r="E25" s="43"/>
      <c r="F25" s="43"/>
      <c r="G25" s="44"/>
    </row>
    <row r="26" spans="1:7" x14ac:dyDescent="0.25">
      <c r="A26" s="2" t="s">
        <v>40</v>
      </c>
      <c r="C26" s="49"/>
      <c r="D26" s="40"/>
      <c r="E26" s="47"/>
      <c r="F26" s="50"/>
      <c r="G26" s="48"/>
    </row>
    <row r="27" spans="1:7" x14ac:dyDescent="0.25">
      <c r="A27" t="s">
        <v>43</v>
      </c>
      <c r="C27" s="49">
        <v>12</v>
      </c>
      <c r="D27" s="40">
        <v>8</v>
      </c>
      <c r="E27" s="47">
        <v>5</v>
      </c>
      <c r="F27" s="50">
        <v>2</v>
      </c>
      <c r="G27" s="48">
        <v>1</v>
      </c>
    </row>
    <row r="28" spans="1:7" x14ac:dyDescent="0.25">
      <c r="A28" t="s">
        <v>44</v>
      </c>
      <c r="C28" s="60">
        <f t="shared" ref="C28:G28" si="6">C27/25</f>
        <v>0.48</v>
      </c>
      <c r="D28" s="54">
        <f t="shared" si="6"/>
        <v>0.32</v>
      </c>
      <c r="E28" s="58">
        <f t="shared" si="6"/>
        <v>0.2</v>
      </c>
      <c r="F28" s="61">
        <f t="shared" si="6"/>
        <v>0.08</v>
      </c>
      <c r="G28" s="59">
        <f t="shared" si="6"/>
        <v>0.04</v>
      </c>
    </row>
    <row r="29" spans="1:7" x14ac:dyDescent="0.25">
      <c r="A29" t="s">
        <v>45</v>
      </c>
      <c r="C29" s="49">
        <v>5</v>
      </c>
      <c r="D29" s="40">
        <v>4</v>
      </c>
      <c r="E29" s="47">
        <v>3</v>
      </c>
      <c r="F29" s="50">
        <v>2</v>
      </c>
      <c r="G29" s="48">
        <v>1</v>
      </c>
    </row>
    <row r="30" spans="1:7" ht="15.75" thickBot="1" x14ac:dyDescent="0.3">
      <c r="A30" t="s">
        <v>50</v>
      </c>
      <c r="C30" s="62">
        <f t="shared" ref="C30:G30" si="7">C29/20</f>
        <v>0.25</v>
      </c>
      <c r="D30" s="63">
        <f t="shared" si="7"/>
        <v>0.2</v>
      </c>
      <c r="E30" s="64">
        <f t="shared" si="7"/>
        <v>0.15</v>
      </c>
      <c r="F30" s="65">
        <f t="shared" si="7"/>
        <v>0.1</v>
      </c>
      <c r="G30" s="66">
        <f t="shared" si="7"/>
        <v>0.05</v>
      </c>
    </row>
    <row r="32" spans="1:7" x14ac:dyDescent="0.25">
      <c r="A32" s="26" t="s">
        <v>62</v>
      </c>
    </row>
    <row r="33" spans="1:1" x14ac:dyDescent="0.25">
      <c r="A33" t="s">
        <v>191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
  <sheetViews>
    <sheetView topLeftCell="A16" workbookViewId="0">
      <selection activeCell="B25" sqref="B25"/>
    </sheetView>
  </sheetViews>
  <sheetFormatPr defaultRowHeight="15" x14ac:dyDescent="0.25"/>
  <cols>
    <col min="2" max="2" width="69" bestFit="1" customWidth="1"/>
    <col min="3" max="3" width="12.7109375" bestFit="1" customWidth="1"/>
    <col min="4" max="4" width="11.7109375" style="4" bestFit="1" customWidth="1"/>
    <col min="5" max="5" width="5.7109375" bestFit="1" customWidth="1"/>
    <col min="6" max="6" width="14.28515625" bestFit="1" customWidth="1"/>
    <col min="7" max="7" width="4.7109375" customWidth="1"/>
    <col min="8" max="8" width="27.5703125" customWidth="1"/>
    <col min="9" max="9" width="22.7109375" customWidth="1"/>
  </cols>
  <sheetData>
    <row r="1" spans="1:8" ht="27" thickBot="1" x14ac:dyDescent="0.45">
      <c r="A1" s="1" t="s">
        <v>0</v>
      </c>
      <c r="F1" s="88">
        <f>F4+F5+F9+F14+F18+F23+F28+F32</f>
        <v>0</v>
      </c>
      <c r="G1" s="87" t="s">
        <v>143</v>
      </c>
    </row>
    <row r="3" spans="1:8" x14ac:dyDescent="0.25">
      <c r="C3" s="6" t="s">
        <v>17</v>
      </c>
      <c r="D3" s="6" t="s">
        <v>16</v>
      </c>
      <c r="E3" s="2" t="s">
        <v>19</v>
      </c>
      <c r="F3" s="2" t="s">
        <v>25</v>
      </c>
      <c r="G3" s="2"/>
      <c r="H3" s="2" t="s">
        <v>266</v>
      </c>
    </row>
    <row r="4" spans="1:8" x14ac:dyDescent="0.25">
      <c r="A4" s="2" t="s">
        <v>18</v>
      </c>
      <c r="C4" s="6">
        <v>0.05</v>
      </c>
      <c r="E4">
        <f>Abstract!B3</f>
        <v>0</v>
      </c>
      <c r="F4" s="6">
        <f>C4*E4</f>
        <v>0</v>
      </c>
      <c r="H4" t="s">
        <v>269</v>
      </c>
    </row>
    <row r="5" spans="1:8" x14ac:dyDescent="0.25">
      <c r="A5" s="2" t="s">
        <v>125</v>
      </c>
      <c r="C5" s="6">
        <v>0.18</v>
      </c>
      <c r="F5" s="6">
        <f>(E6*C6)+(E7*C7)+(E8*C8)</f>
        <v>0</v>
      </c>
    </row>
    <row r="6" spans="1:8" x14ac:dyDescent="0.25">
      <c r="B6" t="s">
        <v>96</v>
      </c>
      <c r="C6" s="4">
        <f>$C$5*D6</f>
        <v>6.3E-2</v>
      </c>
      <c r="D6" s="4">
        <v>0.35</v>
      </c>
      <c r="E6">
        <f>Challenge!B3</f>
        <v>0</v>
      </c>
      <c r="F6" s="86">
        <f>C6*E6</f>
        <v>0</v>
      </c>
      <c r="H6" t="s">
        <v>102</v>
      </c>
    </row>
    <row r="7" spans="1:8" x14ac:dyDescent="0.25">
      <c r="B7" t="s">
        <v>133</v>
      </c>
      <c r="C7" s="4">
        <f t="shared" ref="C7:C8" si="0">$C$5*D7</f>
        <v>0.108</v>
      </c>
      <c r="D7" s="4">
        <v>0.6</v>
      </c>
      <c r="E7">
        <f>Challenge!B13</f>
        <v>0</v>
      </c>
      <c r="F7" s="86">
        <f t="shared" ref="F7:F8" si="1">C7*E7</f>
        <v>0</v>
      </c>
      <c r="H7" t="s">
        <v>22</v>
      </c>
    </row>
    <row r="8" spans="1:8" x14ac:dyDescent="0.25">
      <c r="B8" t="s">
        <v>97</v>
      </c>
      <c r="C8" s="4">
        <f t="shared" si="0"/>
        <v>8.9999999999999993E-3</v>
      </c>
      <c r="D8" s="4">
        <v>0.05</v>
      </c>
      <c r="E8">
        <f>Challenge!B24</f>
        <v>0</v>
      </c>
      <c r="F8" s="86">
        <f t="shared" si="1"/>
        <v>0</v>
      </c>
      <c r="H8" t="s">
        <v>103</v>
      </c>
    </row>
    <row r="9" spans="1:8" x14ac:dyDescent="0.25">
      <c r="A9" s="2" t="s">
        <v>1</v>
      </c>
      <c r="C9" s="6">
        <v>0.22</v>
      </c>
      <c r="D9" s="5">
        <f>SUM(D6:D8)</f>
        <v>1</v>
      </c>
      <c r="F9" s="6">
        <f>(E10*C10)+(E11*C11)+(E12*C12)+(E13*C13)</f>
        <v>0</v>
      </c>
    </row>
    <row r="10" spans="1:8" x14ac:dyDescent="0.25">
      <c r="B10" t="s">
        <v>2</v>
      </c>
      <c r="C10" s="4">
        <f>$C$9 *D10</f>
        <v>3.3000000000000002E-2</v>
      </c>
      <c r="D10" s="4">
        <v>0.15</v>
      </c>
      <c r="E10">
        <f>'Sol''n'!B3</f>
        <v>0</v>
      </c>
      <c r="F10" s="86">
        <f>C10*E10</f>
        <v>0</v>
      </c>
      <c r="H10" t="s">
        <v>126</v>
      </c>
    </row>
    <row r="11" spans="1:8" x14ac:dyDescent="0.25">
      <c r="B11" t="s">
        <v>24</v>
      </c>
      <c r="C11" s="4">
        <f>$C$9 *D11</f>
        <v>8.8000000000000009E-2</v>
      </c>
      <c r="D11" s="4">
        <v>0.4</v>
      </c>
      <c r="E11">
        <f>'Sol''n'!B13</f>
        <v>0</v>
      </c>
      <c r="F11" s="86">
        <f t="shared" ref="F11:F31" si="2">C11*E11</f>
        <v>0</v>
      </c>
      <c r="H11" t="s">
        <v>127</v>
      </c>
    </row>
    <row r="12" spans="1:8" x14ac:dyDescent="0.25">
      <c r="B12" t="s">
        <v>98</v>
      </c>
      <c r="C12" s="4">
        <f t="shared" ref="C12:C13" si="3">$C$9 *D12</f>
        <v>6.6000000000000003E-2</v>
      </c>
      <c r="D12" s="4">
        <v>0.3</v>
      </c>
      <c r="E12">
        <f>'Sol''n'!B23</f>
        <v>0</v>
      </c>
      <c r="F12" s="86">
        <f t="shared" si="2"/>
        <v>0</v>
      </c>
      <c r="H12" t="s">
        <v>128</v>
      </c>
    </row>
    <row r="13" spans="1:8" x14ac:dyDescent="0.25">
      <c r="B13" t="s">
        <v>3</v>
      </c>
      <c r="C13" s="4">
        <f t="shared" si="3"/>
        <v>3.3000000000000002E-2</v>
      </c>
      <c r="D13" s="4">
        <v>0.15</v>
      </c>
      <c r="E13">
        <f>'Sol''n'!B33</f>
        <v>0</v>
      </c>
      <c r="F13" s="86">
        <f t="shared" si="2"/>
        <v>0</v>
      </c>
      <c r="H13" t="s">
        <v>129</v>
      </c>
    </row>
    <row r="14" spans="1:8" x14ac:dyDescent="0.25">
      <c r="A14" s="2" t="s">
        <v>4</v>
      </c>
      <c r="C14" s="6">
        <v>0.15</v>
      </c>
      <c r="D14" s="5">
        <f>SUM(D10:D13)</f>
        <v>1</v>
      </c>
      <c r="F14" s="6">
        <f>(E15*C15)+(E16*C16)+(E17*C17)</f>
        <v>0</v>
      </c>
    </row>
    <row r="15" spans="1:8" x14ac:dyDescent="0.25">
      <c r="B15" t="s">
        <v>99</v>
      </c>
      <c r="C15" s="4">
        <f>$C$14 *D15</f>
        <v>8.2500000000000004E-2</v>
      </c>
      <c r="D15" s="4">
        <v>0.55000000000000004</v>
      </c>
      <c r="E15">
        <f>Per.Meas.!B3</f>
        <v>0</v>
      </c>
      <c r="F15" s="86">
        <f t="shared" si="2"/>
        <v>0</v>
      </c>
      <c r="H15" t="s">
        <v>130</v>
      </c>
    </row>
    <row r="16" spans="1:8" x14ac:dyDescent="0.25">
      <c r="B16" t="s">
        <v>30</v>
      </c>
      <c r="C16" s="4">
        <f t="shared" ref="C16:C17" si="4">$C$14 *D16</f>
        <v>5.2499999999999998E-2</v>
      </c>
      <c r="D16" s="4">
        <v>0.35</v>
      </c>
      <c r="E16">
        <f>Per.Meas.!B13</f>
        <v>0</v>
      </c>
      <c r="F16" s="86">
        <f t="shared" si="2"/>
        <v>0</v>
      </c>
      <c r="H16" t="s">
        <v>134</v>
      </c>
    </row>
    <row r="17" spans="1:8" x14ac:dyDescent="0.25">
      <c r="B17" t="s">
        <v>5</v>
      </c>
      <c r="C17" s="4">
        <f t="shared" si="4"/>
        <v>1.4999999999999999E-2</v>
      </c>
      <c r="D17" s="4">
        <v>0.1</v>
      </c>
      <c r="E17">
        <f>Per.Meas.!B24</f>
        <v>0</v>
      </c>
      <c r="F17" s="86">
        <f t="shared" si="2"/>
        <v>0</v>
      </c>
      <c r="H17" t="s">
        <v>205</v>
      </c>
    </row>
    <row r="18" spans="1:8" x14ac:dyDescent="0.25">
      <c r="A18" s="2" t="s">
        <v>6</v>
      </c>
      <c r="C18" s="6">
        <v>0.1</v>
      </c>
      <c r="D18" s="5">
        <f>SUM(D15:D17)</f>
        <v>1</v>
      </c>
      <c r="F18" s="6">
        <f>(E19*C19)+(E20*C20)+(E21*C21)+(E22*C22)</f>
        <v>0</v>
      </c>
    </row>
    <row r="19" spans="1:8" x14ac:dyDescent="0.25">
      <c r="B19" t="s">
        <v>7</v>
      </c>
      <c r="C19" s="4">
        <f>$C$18 *D19</f>
        <v>0.03</v>
      </c>
      <c r="D19" s="4">
        <v>0.3</v>
      </c>
      <c r="E19">
        <f>Timeline!B3</f>
        <v>0</v>
      </c>
      <c r="F19" s="86">
        <f t="shared" si="2"/>
        <v>0</v>
      </c>
      <c r="H19" t="s">
        <v>135</v>
      </c>
    </row>
    <row r="20" spans="1:8" x14ac:dyDescent="0.25">
      <c r="B20" t="s">
        <v>86</v>
      </c>
      <c r="C20" s="4">
        <f>$C$18 *D20</f>
        <v>0.03</v>
      </c>
      <c r="D20" s="4">
        <v>0.3</v>
      </c>
      <c r="E20">
        <f>Timeline!B14</f>
        <v>0</v>
      </c>
      <c r="F20" s="86">
        <f t="shared" si="2"/>
        <v>0</v>
      </c>
      <c r="H20" t="s">
        <v>136</v>
      </c>
    </row>
    <row r="21" spans="1:8" x14ac:dyDescent="0.25">
      <c r="B21" t="s">
        <v>87</v>
      </c>
      <c r="C21" s="4">
        <f>$C$18 *D21</f>
        <v>3.4999999999999996E-2</v>
      </c>
      <c r="D21" s="4">
        <v>0.35</v>
      </c>
      <c r="E21">
        <f>Timeline!B25</f>
        <v>0</v>
      </c>
      <c r="F21" s="86">
        <f t="shared" si="2"/>
        <v>0</v>
      </c>
      <c r="H21" t="s">
        <v>137</v>
      </c>
    </row>
    <row r="22" spans="1:8" x14ac:dyDescent="0.25">
      <c r="B22" t="s">
        <v>88</v>
      </c>
      <c r="C22" s="4">
        <f t="shared" ref="C22" si="5">$C$18 *D22</f>
        <v>5.000000000000001E-3</v>
      </c>
      <c r="D22" s="4">
        <v>0.05</v>
      </c>
      <c r="E22">
        <f>Timeline!B36</f>
        <v>0</v>
      </c>
      <c r="F22" s="86">
        <f t="shared" si="2"/>
        <v>0</v>
      </c>
      <c r="H22" t="s">
        <v>138</v>
      </c>
    </row>
    <row r="23" spans="1:8" x14ac:dyDescent="0.25">
      <c r="A23" s="2" t="s">
        <v>8</v>
      </c>
      <c r="C23" s="6">
        <v>0.15</v>
      </c>
      <c r="D23" s="5">
        <f>SUM(D19:D22)</f>
        <v>1</v>
      </c>
      <c r="F23" s="6">
        <f>(E24*C24)+(E25*C25)+(E26*C26)+(E27*C27)</f>
        <v>0</v>
      </c>
    </row>
    <row r="24" spans="1:8" x14ac:dyDescent="0.25">
      <c r="B24" t="s">
        <v>131</v>
      </c>
      <c r="C24" s="4">
        <f>$C$23 *D24</f>
        <v>0.06</v>
      </c>
      <c r="D24" s="4">
        <v>0.4</v>
      </c>
      <c r="E24">
        <f>Feasibility!B3</f>
        <v>0</v>
      </c>
      <c r="F24" s="86">
        <f t="shared" si="2"/>
        <v>0</v>
      </c>
      <c r="H24" t="s">
        <v>206</v>
      </c>
    </row>
    <row r="25" spans="1:8" x14ac:dyDescent="0.25">
      <c r="B25" t="s">
        <v>9</v>
      </c>
      <c r="C25" s="4">
        <f t="shared" ref="C25:C27" si="6">$C$23 *D25</f>
        <v>0.03</v>
      </c>
      <c r="D25" s="4">
        <v>0.2</v>
      </c>
      <c r="E25">
        <f>Feasibility!B14</f>
        <v>0</v>
      </c>
      <c r="F25" s="86">
        <f t="shared" si="2"/>
        <v>0</v>
      </c>
      <c r="H25" t="s">
        <v>207</v>
      </c>
    </row>
    <row r="26" spans="1:8" x14ac:dyDescent="0.25">
      <c r="B26" t="s">
        <v>274</v>
      </c>
      <c r="C26" s="4">
        <f t="shared" si="6"/>
        <v>0.03</v>
      </c>
      <c r="D26" s="4">
        <v>0.2</v>
      </c>
      <c r="E26">
        <f>Feasibility!B24</f>
        <v>0</v>
      </c>
      <c r="F26" s="86">
        <f t="shared" si="2"/>
        <v>0</v>
      </c>
      <c r="H26" t="s">
        <v>277</v>
      </c>
    </row>
    <row r="27" spans="1:8" x14ac:dyDescent="0.25">
      <c r="B27" t="s">
        <v>89</v>
      </c>
      <c r="C27" s="4">
        <f t="shared" si="6"/>
        <v>0.03</v>
      </c>
      <c r="D27" s="4">
        <v>0.2</v>
      </c>
      <c r="E27">
        <f>Feasibility!B34</f>
        <v>0</v>
      </c>
      <c r="F27" s="86">
        <f t="shared" si="2"/>
        <v>0</v>
      </c>
      <c r="H27" t="s">
        <v>139</v>
      </c>
    </row>
    <row r="28" spans="1:8" x14ac:dyDescent="0.25">
      <c r="A28" s="2" t="s">
        <v>10</v>
      </c>
      <c r="C28" s="6">
        <v>0.05</v>
      </c>
      <c r="D28" s="5">
        <f>SUM(D24:D27)</f>
        <v>1</v>
      </c>
      <c r="F28" s="6">
        <f>(E29*C29)+(E30*C30)+(E31*C31)</f>
        <v>0</v>
      </c>
    </row>
    <row r="29" spans="1:8" x14ac:dyDescent="0.25">
      <c r="B29" t="s">
        <v>11</v>
      </c>
      <c r="C29" s="4">
        <f>$C$28*D30</f>
        <v>2.5000000000000001E-2</v>
      </c>
      <c r="D29" s="4">
        <v>0.05</v>
      </c>
      <c r="E29">
        <f>Writing!B3</f>
        <v>0</v>
      </c>
      <c r="F29" s="86">
        <f t="shared" si="2"/>
        <v>0</v>
      </c>
      <c r="H29" t="s">
        <v>140</v>
      </c>
    </row>
    <row r="30" spans="1:8" x14ac:dyDescent="0.25">
      <c r="B30" t="s">
        <v>12</v>
      </c>
      <c r="C30" s="4">
        <f t="shared" ref="C30:C31" si="7">$C$28*D31</f>
        <v>2.2500000000000003E-2</v>
      </c>
      <c r="D30" s="4">
        <v>0.5</v>
      </c>
      <c r="E30">
        <f>Writing!B13</f>
        <v>0</v>
      </c>
      <c r="F30" s="86">
        <f t="shared" si="2"/>
        <v>0</v>
      </c>
      <c r="H30" t="s">
        <v>141</v>
      </c>
    </row>
    <row r="31" spans="1:8" x14ac:dyDescent="0.25">
      <c r="B31" t="s">
        <v>13</v>
      </c>
      <c r="C31" s="4">
        <f t="shared" si="7"/>
        <v>0.05</v>
      </c>
      <c r="D31" s="4">
        <v>0.45</v>
      </c>
      <c r="E31">
        <f>Writing!B22</f>
        <v>0</v>
      </c>
      <c r="F31" s="86">
        <f t="shared" si="2"/>
        <v>0</v>
      </c>
      <c r="H31" t="s">
        <v>142</v>
      </c>
    </row>
    <row r="32" spans="1:8" x14ac:dyDescent="0.25">
      <c r="A32" s="2" t="s">
        <v>14</v>
      </c>
      <c r="C32" s="6">
        <v>0.1</v>
      </c>
      <c r="D32" s="5">
        <f>SUM(D29:D31)</f>
        <v>1</v>
      </c>
      <c r="E32">
        <f>'Comp.'!B3</f>
        <v>0</v>
      </c>
      <c r="F32" s="6">
        <f>C32*E32</f>
        <v>0</v>
      </c>
      <c r="H32" t="s">
        <v>275</v>
      </c>
    </row>
    <row r="34" spans="2:9" x14ac:dyDescent="0.25">
      <c r="B34" s="3" t="s">
        <v>15</v>
      </c>
      <c r="C34" s="6">
        <f>C4+C5+C9+C14+C18+C23+C28+C32</f>
        <v>1</v>
      </c>
      <c r="H34" s="93" t="s">
        <v>31</v>
      </c>
    </row>
    <row r="35" spans="2:9" x14ac:dyDescent="0.25">
      <c r="H35" s="6" t="s">
        <v>208</v>
      </c>
      <c r="I35" s="2" t="s">
        <v>209</v>
      </c>
    </row>
    <row r="36" spans="2:9" x14ac:dyDescent="0.25">
      <c r="H36" s="6" t="s">
        <v>210</v>
      </c>
      <c r="I36" s="2" t="s">
        <v>211</v>
      </c>
    </row>
    <row r="37" spans="2:9" x14ac:dyDescent="0.25">
      <c r="H37" s="6" t="s">
        <v>253</v>
      </c>
      <c r="I37" s="2" t="s">
        <v>212</v>
      </c>
    </row>
    <row r="38" spans="2:9" x14ac:dyDescent="0.25">
      <c r="H38" s="6" t="s">
        <v>213</v>
      </c>
      <c r="I38" s="2" t="s">
        <v>214</v>
      </c>
    </row>
    <row r="39" spans="2:9" x14ac:dyDescent="0.25">
      <c r="H39" s="6" t="s">
        <v>271</v>
      </c>
      <c r="I39" s="2" t="s">
        <v>215</v>
      </c>
    </row>
    <row r="40" spans="2:9" x14ac:dyDescent="0.25">
      <c r="H40" s="6" t="s">
        <v>217</v>
      </c>
      <c r="I40" s="2" t="s">
        <v>216</v>
      </c>
    </row>
    <row r="41" spans="2:9" x14ac:dyDescent="0.25">
      <c r="B41" s="24"/>
    </row>
  </sheetData>
  <pageMargins left="0.7" right="0.7" top="0.75" bottom="0.75" header="0.3" footer="0.3"/>
  <pageSetup orientation="portrait" verticalDpi="0" r:id="rId1"/>
  <ignoredErrors>
    <ignoredError sqref="F9 F14 F18 F5 F23 F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0"/>
  <sheetViews>
    <sheetView workbookViewId="0">
      <selection activeCell="C11" sqref="C11"/>
    </sheetView>
  </sheetViews>
  <sheetFormatPr defaultRowHeight="15" x14ac:dyDescent="0.25"/>
  <cols>
    <col min="1" max="1" width="106.28515625" style="7" customWidth="1"/>
    <col min="2" max="2" width="5.7109375" bestFit="1" customWidth="1"/>
    <col min="3" max="3" width="92.85546875" style="7" customWidth="1"/>
  </cols>
  <sheetData>
    <row r="2" spans="1:3" ht="15.75" thickBot="1" x14ac:dyDescent="0.3">
      <c r="B2" t="s">
        <v>19</v>
      </c>
    </row>
    <row r="3" spans="1:3" ht="15.75" thickBot="1" x14ac:dyDescent="0.3">
      <c r="A3" s="81" t="s">
        <v>77</v>
      </c>
      <c r="B3" s="12"/>
      <c r="C3" s="7" t="s">
        <v>21</v>
      </c>
    </row>
    <row r="4" spans="1:3" ht="46.9" customHeight="1" thickBot="1" x14ac:dyDescent="0.3">
      <c r="A4" s="74" t="s">
        <v>144</v>
      </c>
      <c r="B4" s="13">
        <v>5</v>
      </c>
      <c r="C4" s="128" t="s">
        <v>218</v>
      </c>
    </row>
    <row r="5" spans="1:3" ht="60" x14ac:dyDescent="0.25">
      <c r="A5" s="74" t="s">
        <v>145</v>
      </c>
      <c r="B5" s="14">
        <v>4</v>
      </c>
      <c r="C5" s="129"/>
    </row>
    <row r="6" spans="1:3" ht="60" x14ac:dyDescent="0.25">
      <c r="A6" s="94" t="s">
        <v>146</v>
      </c>
      <c r="B6" s="14">
        <v>3</v>
      </c>
      <c r="C6" s="129"/>
    </row>
    <row r="7" spans="1:3" ht="60" x14ac:dyDescent="0.25">
      <c r="A7" s="94" t="s">
        <v>147</v>
      </c>
      <c r="B7" s="14">
        <v>2</v>
      </c>
      <c r="C7" s="129"/>
    </row>
    <row r="8" spans="1:3" ht="60.75" thickBot="1" x14ac:dyDescent="0.3">
      <c r="A8" s="95" t="s">
        <v>148</v>
      </c>
      <c r="B8" s="15">
        <v>1</v>
      </c>
      <c r="C8" s="130"/>
    </row>
    <row r="9" spans="1:3" ht="15.75" thickBot="1" x14ac:dyDescent="0.3">
      <c r="A9" s="7" t="s">
        <v>20</v>
      </c>
    </row>
    <row r="10" spans="1:3" ht="15.75" thickBot="1" x14ac:dyDescent="0.3">
      <c r="A10" s="16"/>
    </row>
    <row r="12" spans="1:3" x14ac:dyDescent="0.25">
      <c r="A12" s="23"/>
      <c r="B12" s="22"/>
      <c r="C12" s="23"/>
    </row>
    <row r="13" spans="1:3" x14ac:dyDescent="0.25">
      <c r="A13" s="21"/>
      <c r="B13" s="22"/>
      <c r="C13" s="23"/>
    </row>
    <row r="14" spans="1:3" x14ac:dyDescent="0.25">
      <c r="A14" s="23"/>
      <c r="B14" s="22"/>
      <c r="C14" s="23"/>
    </row>
    <row r="15" spans="1:3" x14ac:dyDescent="0.25">
      <c r="A15" s="23"/>
      <c r="B15" s="22"/>
      <c r="C15" s="23"/>
    </row>
    <row r="16" spans="1:3" x14ac:dyDescent="0.25">
      <c r="A16" s="23"/>
      <c r="B16" s="22"/>
      <c r="C16" s="23"/>
    </row>
    <row r="17" spans="1:4" x14ac:dyDescent="0.25">
      <c r="A17" s="23"/>
      <c r="B17" s="22"/>
      <c r="C17" s="23"/>
    </row>
    <row r="18" spans="1:4" x14ac:dyDescent="0.25">
      <c r="A18" s="23"/>
      <c r="B18" s="22"/>
      <c r="C18" s="23"/>
    </row>
    <row r="19" spans="1:4" x14ac:dyDescent="0.25">
      <c r="A19" s="23"/>
      <c r="B19" s="22"/>
      <c r="C19" s="23"/>
    </row>
    <row r="20" spans="1:4" x14ac:dyDescent="0.25">
      <c r="A20" s="23"/>
      <c r="B20" s="22"/>
      <c r="C20" s="23"/>
    </row>
    <row r="21" spans="1:4" x14ac:dyDescent="0.25">
      <c r="A21" s="23"/>
      <c r="B21" s="22"/>
      <c r="C21" s="23"/>
    </row>
    <row r="22" spans="1:4" x14ac:dyDescent="0.25">
      <c r="A22" s="21"/>
      <c r="B22" s="22"/>
      <c r="C22" s="23"/>
      <c r="D22" s="22"/>
    </row>
    <row r="23" spans="1:4" x14ac:dyDescent="0.25">
      <c r="A23" s="23"/>
      <c r="B23" s="22"/>
      <c r="C23" s="23"/>
      <c r="D23" s="22"/>
    </row>
    <row r="24" spans="1:4" x14ac:dyDescent="0.25">
      <c r="A24" s="23"/>
      <c r="B24" s="22"/>
      <c r="C24" s="23"/>
      <c r="D24" s="22"/>
    </row>
    <row r="25" spans="1:4" x14ac:dyDescent="0.25">
      <c r="A25" s="23"/>
      <c r="B25" s="22"/>
      <c r="C25" s="23"/>
      <c r="D25" s="22"/>
    </row>
    <row r="26" spans="1:4" x14ac:dyDescent="0.25">
      <c r="A26" s="23"/>
      <c r="B26" s="22"/>
      <c r="C26" s="23"/>
      <c r="D26" s="22"/>
    </row>
    <row r="27" spans="1:4" x14ac:dyDescent="0.25">
      <c r="A27" s="23"/>
      <c r="B27" s="22"/>
      <c r="C27" s="23"/>
      <c r="D27" s="22"/>
    </row>
    <row r="28" spans="1:4" x14ac:dyDescent="0.25">
      <c r="A28" s="23"/>
      <c r="B28" s="22"/>
      <c r="C28" s="23"/>
      <c r="D28" s="22"/>
    </row>
    <row r="29" spans="1:4" x14ac:dyDescent="0.25">
      <c r="A29" s="23"/>
      <c r="B29" s="22"/>
      <c r="C29" s="22"/>
      <c r="D29" s="22"/>
    </row>
    <row r="30" spans="1:4" x14ac:dyDescent="0.25">
      <c r="A30" s="23"/>
      <c r="B30" s="22"/>
      <c r="C30" s="23"/>
      <c r="D30" s="22"/>
    </row>
  </sheetData>
  <mergeCells count="1">
    <mergeCell ref="C4: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31"/>
  <sheetViews>
    <sheetView topLeftCell="A13" workbookViewId="0">
      <selection activeCell="A14" sqref="A14"/>
    </sheetView>
  </sheetViews>
  <sheetFormatPr defaultRowHeight="15" x14ac:dyDescent="0.25"/>
  <cols>
    <col min="1" max="1" width="106.28515625" style="7" customWidth="1"/>
    <col min="2" max="2" width="5.7109375" bestFit="1" customWidth="1"/>
    <col min="3" max="3" width="92.85546875" style="7" customWidth="1"/>
  </cols>
  <sheetData>
    <row r="2" spans="1:3" ht="15.75" thickBot="1" x14ac:dyDescent="0.3">
      <c r="B2" t="s">
        <v>19</v>
      </c>
    </row>
    <row r="3" spans="1:3" ht="15.75" thickBot="1" x14ac:dyDescent="0.3">
      <c r="A3" s="8" t="s">
        <v>100</v>
      </c>
      <c r="B3" s="12"/>
      <c r="C3" s="7" t="s">
        <v>21</v>
      </c>
    </row>
    <row r="4" spans="1:3" ht="60" x14ac:dyDescent="0.25">
      <c r="A4" s="72" t="s">
        <v>110</v>
      </c>
      <c r="B4" s="13">
        <v>5</v>
      </c>
      <c r="C4" s="128" t="s">
        <v>219</v>
      </c>
    </row>
    <row r="5" spans="1:3" ht="60" x14ac:dyDescent="0.25">
      <c r="A5" s="10" t="s">
        <v>222</v>
      </c>
      <c r="B5" s="14">
        <v>4</v>
      </c>
      <c r="C5" s="129"/>
    </row>
    <row r="6" spans="1:3" ht="45" x14ac:dyDescent="0.25">
      <c r="A6" s="10" t="s">
        <v>111</v>
      </c>
      <c r="B6" s="14">
        <v>3</v>
      </c>
      <c r="C6" s="129"/>
    </row>
    <row r="7" spans="1:3" ht="45" x14ac:dyDescent="0.25">
      <c r="A7" s="10" t="s">
        <v>220</v>
      </c>
      <c r="B7" s="14">
        <v>2</v>
      </c>
      <c r="C7" s="129"/>
    </row>
    <row r="8" spans="1:3" ht="45.75" thickBot="1" x14ac:dyDescent="0.3">
      <c r="A8" s="11" t="s">
        <v>221</v>
      </c>
      <c r="B8" s="15">
        <v>1</v>
      </c>
      <c r="C8" s="130"/>
    </row>
    <row r="9" spans="1:3" ht="15.75" thickBot="1" x14ac:dyDescent="0.3">
      <c r="A9" s="7" t="s">
        <v>20</v>
      </c>
    </row>
    <row r="10" spans="1:3" ht="15.75" thickBot="1" x14ac:dyDescent="0.3">
      <c r="A10" s="16"/>
    </row>
    <row r="12" spans="1:3" ht="15.75" thickBot="1" x14ac:dyDescent="0.3"/>
    <row r="13" spans="1:3" ht="15.75" thickBot="1" x14ac:dyDescent="0.3">
      <c r="A13" s="69" t="s">
        <v>101</v>
      </c>
      <c r="B13" s="71"/>
    </row>
    <row r="14" spans="1:3" ht="60" x14ac:dyDescent="0.25">
      <c r="A14" s="17" t="s">
        <v>150</v>
      </c>
      <c r="B14" s="70">
        <v>5</v>
      </c>
      <c r="C14" s="128" t="s">
        <v>151</v>
      </c>
    </row>
    <row r="15" spans="1:3" ht="64.900000000000006" customHeight="1" x14ac:dyDescent="0.25">
      <c r="A15" s="76" t="s">
        <v>152</v>
      </c>
      <c r="B15" s="67">
        <v>4</v>
      </c>
      <c r="C15" s="129"/>
    </row>
    <row r="16" spans="1:3" ht="75" x14ac:dyDescent="0.25">
      <c r="A16" s="18" t="s">
        <v>104</v>
      </c>
      <c r="B16" s="67">
        <v>3</v>
      </c>
      <c r="C16" s="129"/>
    </row>
    <row r="17" spans="1:3" ht="75" x14ac:dyDescent="0.25">
      <c r="A17" s="18" t="s">
        <v>105</v>
      </c>
      <c r="B17" s="67">
        <v>2</v>
      </c>
      <c r="C17" s="129"/>
    </row>
    <row r="18" spans="1:3" ht="75.75" thickBot="1" x14ac:dyDescent="0.3">
      <c r="A18" s="73" t="s">
        <v>153</v>
      </c>
      <c r="B18" s="68">
        <v>1</v>
      </c>
      <c r="C18" s="130"/>
    </row>
    <row r="19" spans="1:3" ht="15.75" thickBot="1" x14ac:dyDescent="0.3">
      <c r="A19" s="7" t="s">
        <v>20</v>
      </c>
    </row>
    <row r="20" spans="1:3" ht="15.75" thickBot="1" x14ac:dyDescent="0.3">
      <c r="A20" s="16"/>
    </row>
    <row r="23" spans="1:3" ht="15.75" thickBot="1" x14ac:dyDescent="0.3"/>
    <row r="24" spans="1:3" ht="15.75" thickBot="1" x14ac:dyDescent="0.3">
      <c r="A24" s="69" t="s">
        <v>97</v>
      </c>
      <c r="B24" s="71"/>
    </row>
    <row r="25" spans="1:3" ht="45" x14ac:dyDescent="0.25">
      <c r="A25" s="17" t="s">
        <v>106</v>
      </c>
      <c r="B25" s="70">
        <v>5</v>
      </c>
      <c r="C25" s="128" t="s">
        <v>107</v>
      </c>
    </row>
    <row r="26" spans="1:3" ht="45" x14ac:dyDescent="0.25">
      <c r="A26" s="18" t="s">
        <v>108</v>
      </c>
      <c r="B26" s="67">
        <v>4</v>
      </c>
      <c r="C26" s="129"/>
    </row>
    <row r="27" spans="1:3" ht="30" x14ac:dyDescent="0.25">
      <c r="A27" s="18" t="s">
        <v>109</v>
      </c>
      <c r="B27" s="67">
        <v>3</v>
      </c>
      <c r="C27" s="129"/>
    </row>
    <row r="28" spans="1:3" ht="30" x14ac:dyDescent="0.25">
      <c r="A28" s="18" t="s">
        <v>223</v>
      </c>
      <c r="B28" s="67">
        <v>2</v>
      </c>
      <c r="C28" s="129"/>
    </row>
    <row r="29" spans="1:3" ht="15.75" thickBot="1" x14ac:dyDescent="0.3">
      <c r="A29" s="19" t="s">
        <v>149</v>
      </c>
      <c r="B29" s="68">
        <v>1</v>
      </c>
      <c r="C29" s="130"/>
    </row>
    <row r="30" spans="1:3" ht="15.75" thickBot="1" x14ac:dyDescent="0.3">
      <c r="A30" s="7" t="s">
        <v>20</v>
      </c>
    </row>
    <row r="31" spans="1:3" ht="15.75" thickBot="1" x14ac:dyDescent="0.3">
      <c r="A31" s="16"/>
    </row>
  </sheetData>
  <mergeCells count="3">
    <mergeCell ref="C14:C18"/>
    <mergeCell ref="C25:C29"/>
    <mergeCell ref="C4:C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40"/>
  <sheetViews>
    <sheetView topLeftCell="A22" workbookViewId="0">
      <selection activeCell="A24" sqref="A24:XFD28"/>
    </sheetView>
  </sheetViews>
  <sheetFormatPr defaultRowHeight="15" x14ac:dyDescent="0.25"/>
  <cols>
    <col min="1" max="1" width="97.42578125" style="7" customWidth="1"/>
    <col min="2" max="2" width="5.5703125" bestFit="1" customWidth="1"/>
    <col min="3" max="3" width="91.42578125" style="7" customWidth="1"/>
  </cols>
  <sheetData>
    <row r="2" spans="1:3" ht="15.75" thickBot="1" x14ac:dyDescent="0.3">
      <c r="B2" t="s">
        <v>19</v>
      </c>
    </row>
    <row r="3" spans="1:3" ht="15.75" thickBot="1" x14ac:dyDescent="0.3">
      <c r="A3" s="2" t="s">
        <v>23</v>
      </c>
      <c r="B3" s="12"/>
      <c r="C3" s="7" t="s">
        <v>21</v>
      </c>
    </row>
    <row r="4" spans="1:3" ht="60" x14ac:dyDescent="0.25">
      <c r="A4" s="9" t="s">
        <v>224</v>
      </c>
      <c r="B4" s="13">
        <v>5</v>
      </c>
      <c r="C4" s="128" t="s">
        <v>162</v>
      </c>
    </row>
    <row r="5" spans="1:3" ht="75" x14ac:dyDescent="0.25">
      <c r="A5" s="10" t="s">
        <v>154</v>
      </c>
      <c r="B5" s="14">
        <v>4</v>
      </c>
      <c r="C5" s="129"/>
    </row>
    <row r="6" spans="1:3" ht="90" x14ac:dyDescent="0.25">
      <c r="A6" s="10" t="s">
        <v>78</v>
      </c>
      <c r="B6" s="14">
        <v>3</v>
      </c>
      <c r="C6" s="129"/>
    </row>
    <row r="7" spans="1:3" ht="75" x14ac:dyDescent="0.25">
      <c r="A7" s="10" t="s">
        <v>79</v>
      </c>
      <c r="B7" s="14">
        <v>2</v>
      </c>
      <c r="C7" s="129"/>
    </row>
    <row r="8" spans="1:3" ht="75.75" thickBot="1" x14ac:dyDescent="0.3">
      <c r="A8" s="11" t="s">
        <v>80</v>
      </c>
      <c r="B8" s="15">
        <v>1</v>
      </c>
      <c r="C8" s="130"/>
    </row>
    <row r="9" spans="1:3" ht="15.75" thickBot="1" x14ac:dyDescent="0.3">
      <c r="A9" s="7" t="s">
        <v>20</v>
      </c>
    </row>
    <row r="10" spans="1:3" ht="15.75" thickBot="1" x14ac:dyDescent="0.3">
      <c r="A10" s="16"/>
    </row>
    <row r="12" spans="1:3" ht="15.75" thickBot="1" x14ac:dyDescent="0.3"/>
    <row r="13" spans="1:3" ht="15.75" thickBot="1" x14ac:dyDescent="0.3">
      <c r="A13" s="2" t="s">
        <v>24</v>
      </c>
      <c r="B13" s="12"/>
      <c r="C13" s="7" t="s">
        <v>21</v>
      </c>
    </row>
    <row r="14" spans="1:3" ht="90" x14ac:dyDescent="0.25">
      <c r="A14" s="9" t="s">
        <v>155</v>
      </c>
      <c r="B14" s="13">
        <v>5</v>
      </c>
      <c r="C14" s="128" t="s">
        <v>156</v>
      </c>
    </row>
    <row r="15" spans="1:3" ht="90" x14ac:dyDescent="0.25">
      <c r="A15" s="10" t="s">
        <v>157</v>
      </c>
      <c r="B15" s="14">
        <v>4</v>
      </c>
      <c r="C15" s="129"/>
    </row>
    <row r="16" spans="1:3" ht="105" x14ac:dyDescent="0.25">
      <c r="A16" s="10" t="s">
        <v>158</v>
      </c>
      <c r="B16" s="14">
        <v>3</v>
      </c>
      <c r="C16" s="129"/>
    </row>
    <row r="17" spans="1:3" ht="90" x14ac:dyDescent="0.25">
      <c r="A17" s="10" t="s">
        <v>159</v>
      </c>
      <c r="B17" s="14">
        <v>2</v>
      </c>
      <c r="C17" s="129"/>
    </row>
    <row r="18" spans="1:3" ht="75.75" thickBot="1" x14ac:dyDescent="0.3">
      <c r="A18" s="78" t="s">
        <v>160</v>
      </c>
      <c r="B18" s="15">
        <v>1</v>
      </c>
      <c r="C18" s="130"/>
    </row>
    <row r="19" spans="1:3" ht="15.75" thickBot="1" x14ac:dyDescent="0.3">
      <c r="A19" s="7" t="s">
        <v>20</v>
      </c>
    </row>
    <row r="20" spans="1:3" ht="15.75" thickBot="1" x14ac:dyDescent="0.3">
      <c r="A20" s="16"/>
    </row>
    <row r="22" spans="1:3" ht="15.75" thickBot="1" x14ac:dyDescent="0.3"/>
    <row r="23" spans="1:3" ht="15.75" thickBot="1" x14ac:dyDescent="0.3">
      <c r="A23" s="2" t="s">
        <v>98</v>
      </c>
      <c r="B23" s="12"/>
      <c r="C23" s="7" t="s">
        <v>21</v>
      </c>
    </row>
    <row r="24" spans="1:3" ht="45.75" thickBot="1" x14ac:dyDescent="0.3">
      <c r="A24" s="74" t="s">
        <v>115</v>
      </c>
      <c r="B24" s="13">
        <v>5</v>
      </c>
      <c r="C24" s="128" t="s">
        <v>225</v>
      </c>
    </row>
    <row r="25" spans="1:3" ht="75.75" thickBot="1" x14ac:dyDescent="0.3">
      <c r="A25" s="9" t="s">
        <v>161</v>
      </c>
      <c r="B25" s="14">
        <v>4</v>
      </c>
      <c r="C25" s="129"/>
    </row>
    <row r="26" spans="1:3" ht="90.75" thickBot="1" x14ac:dyDescent="0.3">
      <c r="A26" s="9" t="s">
        <v>112</v>
      </c>
      <c r="B26" s="14">
        <v>3</v>
      </c>
      <c r="C26" s="129"/>
    </row>
    <row r="27" spans="1:3" ht="60.75" thickBot="1" x14ac:dyDescent="0.3">
      <c r="A27" s="9" t="s">
        <v>113</v>
      </c>
      <c r="B27" s="14">
        <v>2</v>
      </c>
      <c r="C27" s="129"/>
    </row>
    <row r="28" spans="1:3" ht="60.75" thickBot="1" x14ac:dyDescent="0.3">
      <c r="A28" s="9" t="s">
        <v>114</v>
      </c>
      <c r="B28" s="15">
        <v>1</v>
      </c>
      <c r="C28" s="130"/>
    </row>
    <row r="29" spans="1:3" ht="15.75" thickBot="1" x14ac:dyDescent="0.3">
      <c r="A29" s="7" t="s">
        <v>20</v>
      </c>
    </row>
    <row r="30" spans="1:3" ht="15.75" thickBot="1" x14ac:dyDescent="0.3">
      <c r="A30" s="16"/>
    </row>
    <row r="32" spans="1:3" ht="15.75" thickBot="1" x14ac:dyDescent="0.3"/>
    <row r="33" spans="1:3" ht="15.75" thickBot="1" x14ac:dyDescent="0.3">
      <c r="A33" s="2" t="s">
        <v>3</v>
      </c>
      <c r="B33" s="12"/>
      <c r="C33" s="7" t="s">
        <v>21</v>
      </c>
    </row>
    <row r="34" spans="1:3" ht="60.75" thickBot="1" x14ac:dyDescent="0.3">
      <c r="A34" s="9" t="s">
        <v>226</v>
      </c>
      <c r="B34" s="13">
        <v>5</v>
      </c>
      <c r="C34" s="128" t="s">
        <v>227</v>
      </c>
    </row>
    <row r="35" spans="1:3" ht="30" x14ac:dyDescent="0.25">
      <c r="A35" s="9" t="s">
        <v>26</v>
      </c>
      <c r="B35" s="14">
        <v>4</v>
      </c>
      <c r="C35" s="129"/>
    </row>
    <row r="36" spans="1:3" ht="30" x14ac:dyDescent="0.25">
      <c r="A36" s="10" t="s">
        <v>27</v>
      </c>
      <c r="B36" s="14">
        <v>3</v>
      </c>
      <c r="C36" s="129"/>
    </row>
    <row r="37" spans="1:3" ht="30" x14ac:dyDescent="0.25">
      <c r="A37" s="10" t="s">
        <v>28</v>
      </c>
      <c r="B37" s="14">
        <v>2</v>
      </c>
      <c r="C37" s="129"/>
    </row>
    <row r="38" spans="1:3" ht="30.75" thickBot="1" x14ac:dyDescent="0.3">
      <c r="A38" s="11" t="s">
        <v>29</v>
      </c>
      <c r="B38" s="15">
        <v>1</v>
      </c>
      <c r="C38" s="130"/>
    </row>
    <row r="39" spans="1:3" ht="15.75" thickBot="1" x14ac:dyDescent="0.3">
      <c r="A39" s="7" t="s">
        <v>20</v>
      </c>
    </row>
    <row r="40" spans="1:3" ht="15.75" thickBot="1" x14ac:dyDescent="0.3">
      <c r="A40" s="16"/>
    </row>
  </sheetData>
  <mergeCells count="4">
    <mergeCell ref="C4:C8"/>
    <mergeCell ref="C24:C28"/>
    <mergeCell ref="C14:C18"/>
    <mergeCell ref="C34:C38"/>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47"/>
  <sheetViews>
    <sheetView workbookViewId="0">
      <selection activeCell="B3" sqref="B3"/>
    </sheetView>
  </sheetViews>
  <sheetFormatPr defaultRowHeight="15" x14ac:dyDescent="0.25"/>
  <cols>
    <col min="1" max="1" width="97.42578125" style="7" customWidth="1"/>
    <col min="2" max="2" width="5.5703125" bestFit="1" customWidth="1"/>
    <col min="3" max="3" width="91.42578125" style="7" customWidth="1"/>
  </cols>
  <sheetData>
    <row r="2" spans="1:3" ht="15.75" thickBot="1" x14ac:dyDescent="0.3">
      <c r="B2" t="s">
        <v>19</v>
      </c>
    </row>
    <row r="3" spans="1:3" ht="15.75" thickBot="1" x14ac:dyDescent="0.3">
      <c r="A3" s="81" t="s">
        <v>99</v>
      </c>
      <c r="B3" s="12"/>
      <c r="C3" s="7" t="s">
        <v>21</v>
      </c>
    </row>
    <row r="4" spans="1:3" ht="76.900000000000006" customHeight="1" thickBot="1" x14ac:dyDescent="0.3">
      <c r="A4" s="74" t="s">
        <v>116</v>
      </c>
      <c r="B4" s="13">
        <v>5</v>
      </c>
      <c r="C4" s="75" t="s">
        <v>168</v>
      </c>
    </row>
    <row r="5" spans="1:3" ht="120.75" thickBot="1" x14ac:dyDescent="0.3">
      <c r="A5" s="74" t="s">
        <v>169</v>
      </c>
      <c r="B5" s="14">
        <v>4</v>
      </c>
      <c r="C5" s="79" t="s">
        <v>228</v>
      </c>
    </row>
    <row r="6" spans="1:3" ht="120.75" thickBot="1" x14ac:dyDescent="0.3">
      <c r="A6" s="74" t="s">
        <v>117</v>
      </c>
      <c r="B6" s="14">
        <v>3</v>
      </c>
      <c r="C6" s="76" t="s">
        <v>118</v>
      </c>
    </row>
    <row r="7" spans="1:3" ht="103.9" customHeight="1" thickBot="1" x14ac:dyDescent="0.3">
      <c r="A7" s="74" t="s">
        <v>119</v>
      </c>
      <c r="B7" s="14">
        <v>2</v>
      </c>
      <c r="C7" s="18"/>
    </row>
    <row r="8" spans="1:3" ht="120.75" thickBot="1" x14ac:dyDescent="0.3">
      <c r="A8" s="74" t="s">
        <v>120</v>
      </c>
      <c r="B8" s="15">
        <v>1</v>
      </c>
      <c r="C8" s="19"/>
    </row>
    <row r="9" spans="1:3" ht="15.75" thickBot="1" x14ac:dyDescent="0.3">
      <c r="A9" s="7" t="s">
        <v>20</v>
      </c>
    </row>
    <row r="10" spans="1:3" ht="15.75" thickBot="1" x14ac:dyDescent="0.3">
      <c r="A10" s="16"/>
    </row>
    <row r="12" spans="1:3" ht="15.75" thickBot="1" x14ac:dyDescent="0.3"/>
    <row r="13" spans="1:3" ht="15.75" thickBot="1" x14ac:dyDescent="0.3">
      <c r="A13" s="81" t="s">
        <v>30</v>
      </c>
      <c r="B13" s="12"/>
      <c r="C13" s="7" t="s">
        <v>21</v>
      </c>
    </row>
    <row r="14" spans="1:3" ht="45" x14ac:dyDescent="0.25">
      <c r="A14" s="17" t="s">
        <v>121</v>
      </c>
      <c r="B14" s="80">
        <v>5</v>
      </c>
      <c r="C14" s="128" t="s">
        <v>229</v>
      </c>
    </row>
    <row r="15" spans="1:3" ht="60" x14ac:dyDescent="0.25">
      <c r="A15" s="18" t="s">
        <v>170</v>
      </c>
      <c r="B15" s="67">
        <v>4</v>
      </c>
      <c r="C15" s="129"/>
    </row>
    <row r="16" spans="1:3" ht="60" x14ac:dyDescent="0.25">
      <c r="A16" s="18" t="s">
        <v>122</v>
      </c>
      <c r="B16" s="67">
        <v>3</v>
      </c>
      <c r="C16" s="129"/>
    </row>
    <row r="17" spans="1:3" ht="60" x14ac:dyDescent="0.25">
      <c r="A17" s="18" t="s">
        <v>123</v>
      </c>
      <c r="B17" s="67">
        <v>2</v>
      </c>
      <c r="C17" s="129"/>
    </row>
    <row r="18" spans="1:3" ht="60.75" thickBot="1" x14ac:dyDescent="0.3">
      <c r="A18" s="18" t="s">
        <v>124</v>
      </c>
      <c r="B18" s="68">
        <v>1</v>
      </c>
      <c r="C18" s="130"/>
    </row>
    <row r="19" spans="1:3" ht="15.75" thickBot="1" x14ac:dyDescent="0.3">
      <c r="A19" s="7" t="s">
        <v>20</v>
      </c>
    </row>
    <row r="20" spans="1:3" ht="15.75" thickBot="1" x14ac:dyDescent="0.3">
      <c r="A20" s="16"/>
    </row>
    <row r="21" spans="1:3" x14ac:dyDescent="0.25">
      <c r="A21" s="23"/>
    </row>
    <row r="23" spans="1:3" ht="15.75" thickBot="1" x14ac:dyDescent="0.3"/>
    <row r="24" spans="1:3" ht="15.75" thickBot="1" x14ac:dyDescent="0.3">
      <c r="A24" s="81" t="s">
        <v>5</v>
      </c>
      <c r="B24" s="12"/>
      <c r="C24" s="7" t="s">
        <v>21</v>
      </c>
    </row>
    <row r="25" spans="1:3" ht="45.75" thickBot="1" x14ac:dyDescent="0.3">
      <c r="A25" s="9" t="s">
        <v>163</v>
      </c>
      <c r="B25" s="13">
        <v>5</v>
      </c>
      <c r="C25" s="128" t="s">
        <v>230</v>
      </c>
    </row>
    <row r="26" spans="1:3" ht="75.75" thickBot="1" x14ac:dyDescent="0.3">
      <c r="A26" s="9" t="s">
        <v>164</v>
      </c>
      <c r="B26" s="14">
        <v>4</v>
      </c>
      <c r="C26" s="129"/>
    </row>
    <row r="27" spans="1:3" ht="90.75" thickBot="1" x14ac:dyDescent="0.3">
      <c r="A27" s="9" t="s">
        <v>165</v>
      </c>
      <c r="B27" s="14">
        <v>3</v>
      </c>
      <c r="C27" s="129"/>
    </row>
    <row r="28" spans="1:3" ht="90.75" thickBot="1" x14ac:dyDescent="0.3">
      <c r="A28" s="74" t="s">
        <v>166</v>
      </c>
      <c r="B28" s="14">
        <v>2</v>
      </c>
      <c r="C28" s="129"/>
    </row>
    <row r="29" spans="1:3" ht="90.75" thickBot="1" x14ac:dyDescent="0.3">
      <c r="A29" s="9" t="s">
        <v>167</v>
      </c>
      <c r="B29" s="15">
        <v>1</v>
      </c>
      <c r="C29" s="130"/>
    </row>
    <row r="30" spans="1:3" ht="15.75" thickBot="1" x14ac:dyDescent="0.3">
      <c r="A30" s="7" t="s">
        <v>20</v>
      </c>
    </row>
    <row r="31" spans="1:3" ht="15.75" thickBot="1" x14ac:dyDescent="0.3">
      <c r="A31" s="16"/>
    </row>
    <row r="34" spans="1:3" x14ac:dyDescent="0.25">
      <c r="A34" s="21"/>
      <c r="B34" s="22"/>
      <c r="C34" s="23"/>
    </row>
    <row r="35" spans="1:3" x14ac:dyDescent="0.25">
      <c r="A35" s="23"/>
      <c r="B35" s="22"/>
      <c r="C35" s="23"/>
    </row>
    <row r="36" spans="1:3" x14ac:dyDescent="0.25">
      <c r="A36" s="23"/>
      <c r="B36" s="22"/>
      <c r="C36" s="23"/>
    </row>
    <row r="37" spans="1:3" x14ac:dyDescent="0.25">
      <c r="A37" s="23"/>
      <c r="B37" s="22"/>
      <c r="C37" s="23"/>
    </row>
    <row r="38" spans="1:3" x14ac:dyDescent="0.25">
      <c r="A38" s="23"/>
      <c r="B38" s="22"/>
      <c r="C38" s="23"/>
    </row>
    <row r="39" spans="1:3" x14ac:dyDescent="0.25">
      <c r="A39" s="23"/>
      <c r="B39" s="22"/>
      <c r="C39" s="23"/>
    </row>
    <row r="40" spans="1:3" x14ac:dyDescent="0.25">
      <c r="A40" s="23"/>
      <c r="B40" s="22"/>
      <c r="C40" s="23"/>
    </row>
    <row r="41" spans="1:3" x14ac:dyDescent="0.25">
      <c r="A41" s="23"/>
      <c r="B41" s="22"/>
      <c r="C41" s="23"/>
    </row>
    <row r="42" spans="1:3" x14ac:dyDescent="0.25">
      <c r="A42" s="23"/>
      <c r="B42" s="22"/>
      <c r="C42" s="23"/>
    </row>
    <row r="43" spans="1:3" x14ac:dyDescent="0.25">
      <c r="A43" s="23"/>
      <c r="B43" s="22"/>
      <c r="C43" s="23"/>
    </row>
    <row r="44" spans="1:3" x14ac:dyDescent="0.25">
      <c r="A44" s="23"/>
      <c r="B44" s="22"/>
      <c r="C44" s="23"/>
    </row>
    <row r="45" spans="1:3" x14ac:dyDescent="0.25">
      <c r="A45" s="23"/>
      <c r="B45" s="22"/>
      <c r="C45" s="23"/>
    </row>
    <row r="46" spans="1:3" x14ac:dyDescent="0.25">
      <c r="A46" s="23"/>
      <c r="B46" s="22"/>
      <c r="C46" s="23"/>
    </row>
    <row r="47" spans="1:3" x14ac:dyDescent="0.25">
      <c r="A47" s="23"/>
      <c r="B47" s="22"/>
      <c r="C47" s="23"/>
    </row>
  </sheetData>
  <mergeCells count="2">
    <mergeCell ref="C14:C18"/>
    <mergeCell ref="C25: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3"/>
  <sheetViews>
    <sheetView workbookViewId="0">
      <selection activeCell="B3" sqref="B3"/>
    </sheetView>
  </sheetViews>
  <sheetFormatPr defaultRowHeight="15" x14ac:dyDescent="0.25"/>
  <cols>
    <col min="1" max="1" width="97.42578125" style="7" customWidth="1"/>
    <col min="2" max="2" width="5.5703125" bestFit="1" customWidth="1"/>
    <col min="3" max="3" width="91.42578125" style="7" customWidth="1"/>
  </cols>
  <sheetData>
    <row r="1" spans="1:3" x14ac:dyDescent="0.25">
      <c r="A1" s="83" t="s">
        <v>177</v>
      </c>
    </row>
    <row r="2" spans="1:3" ht="15.75" thickBot="1" x14ac:dyDescent="0.3">
      <c r="B2" t="s">
        <v>19</v>
      </c>
    </row>
    <row r="3" spans="1:3" ht="15.75" thickBot="1" x14ac:dyDescent="0.3">
      <c r="A3" s="82" t="s">
        <v>7</v>
      </c>
      <c r="B3" s="12"/>
      <c r="C3" s="7" t="s">
        <v>21</v>
      </c>
    </row>
    <row r="4" spans="1:3" ht="60" x14ac:dyDescent="0.25">
      <c r="A4" s="75" t="s">
        <v>232</v>
      </c>
      <c r="B4" s="13">
        <v>5</v>
      </c>
      <c r="C4" s="128" t="s">
        <v>231</v>
      </c>
    </row>
    <row r="5" spans="1:3" ht="59.45" customHeight="1" x14ac:dyDescent="0.25">
      <c r="A5" s="76" t="s">
        <v>233</v>
      </c>
      <c r="B5" s="14">
        <v>4</v>
      </c>
      <c r="C5" s="129"/>
    </row>
    <row r="6" spans="1:3" ht="75" x14ac:dyDescent="0.25">
      <c r="A6" s="76" t="s">
        <v>234</v>
      </c>
      <c r="B6" s="14">
        <v>3</v>
      </c>
      <c r="C6" s="129"/>
    </row>
    <row r="7" spans="1:3" ht="61.15" customHeight="1" x14ac:dyDescent="0.25">
      <c r="A7" s="76" t="s">
        <v>235</v>
      </c>
      <c r="B7" s="14">
        <v>2</v>
      </c>
      <c r="C7" s="129"/>
    </row>
    <row r="8" spans="1:3" ht="60.6" customHeight="1" thickBot="1" x14ac:dyDescent="0.3">
      <c r="A8" s="77" t="s">
        <v>236</v>
      </c>
      <c r="B8" s="15">
        <v>1</v>
      </c>
      <c r="C8" s="130"/>
    </row>
    <row r="9" spans="1:3" ht="15.75" thickBot="1" x14ac:dyDescent="0.3">
      <c r="A9" s="7" t="s">
        <v>20</v>
      </c>
    </row>
    <row r="10" spans="1:3" ht="15.75" thickBot="1" x14ac:dyDescent="0.3">
      <c r="A10" s="16"/>
    </row>
    <row r="13" spans="1:3" ht="15.75" thickBot="1" x14ac:dyDescent="0.3"/>
    <row r="14" spans="1:3" ht="15.75" thickBot="1" x14ac:dyDescent="0.3">
      <c r="A14" s="82" t="s">
        <v>86</v>
      </c>
      <c r="B14" s="12"/>
      <c r="C14" s="7" t="s">
        <v>21</v>
      </c>
    </row>
    <row r="15" spans="1:3" ht="30.75" thickBot="1" x14ac:dyDescent="0.3">
      <c r="A15" s="17" t="s">
        <v>237</v>
      </c>
      <c r="B15" s="80">
        <v>5</v>
      </c>
      <c r="C15" s="128"/>
    </row>
    <row r="16" spans="1:3" ht="30.75" thickBot="1" x14ac:dyDescent="0.3">
      <c r="A16" s="17" t="s">
        <v>238</v>
      </c>
      <c r="B16" s="67">
        <v>4</v>
      </c>
      <c r="C16" s="129"/>
    </row>
    <row r="17" spans="1:3" ht="30.75" thickBot="1" x14ac:dyDescent="0.3">
      <c r="A17" s="17" t="s">
        <v>239</v>
      </c>
      <c r="B17" s="67">
        <v>3</v>
      </c>
      <c r="C17" s="129"/>
    </row>
    <row r="18" spans="1:3" ht="30.75" thickBot="1" x14ac:dyDescent="0.3">
      <c r="A18" s="17" t="s">
        <v>240</v>
      </c>
      <c r="B18" s="67">
        <v>2</v>
      </c>
      <c r="C18" s="129"/>
    </row>
    <row r="19" spans="1:3" ht="30.75" thickBot="1" x14ac:dyDescent="0.3">
      <c r="A19" s="17" t="s">
        <v>241</v>
      </c>
      <c r="B19" s="68">
        <v>1</v>
      </c>
      <c r="C19" s="130"/>
    </row>
    <row r="20" spans="1:3" ht="15.75" thickBot="1" x14ac:dyDescent="0.3">
      <c r="A20" s="7" t="s">
        <v>20</v>
      </c>
    </row>
    <row r="21" spans="1:3" ht="15.75" thickBot="1" x14ac:dyDescent="0.3">
      <c r="A21" s="16"/>
    </row>
    <row r="24" spans="1:3" ht="15.75" thickBot="1" x14ac:dyDescent="0.3"/>
    <row r="25" spans="1:3" ht="15.75" thickBot="1" x14ac:dyDescent="0.3">
      <c r="A25" s="82" t="s">
        <v>87</v>
      </c>
      <c r="B25" s="12"/>
      <c r="C25" s="7" t="s">
        <v>21</v>
      </c>
    </row>
    <row r="26" spans="1:3" ht="60" x14ac:dyDescent="0.25">
      <c r="A26" s="17" t="s">
        <v>90</v>
      </c>
      <c r="B26" s="80">
        <v>5</v>
      </c>
      <c r="C26" s="128" t="s">
        <v>242</v>
      </c>
    </row>
    <row r="27" spans="1:3" ht="60" x14ac:dyDescent="0.25">
      <c r="A27" s="18" t="s">
        <v>91</v>
      </c>
      <c r="B27" s="67">
        <v>4</v>
      </c>
      <c r="C27" s="129"/>
    </row>
    <row r="28" spans="1:3" ht="60" x14ac:dyDescent="0.25">
      <c r="A28" s="18" t="s">
        <v>92</v>
      </c>
      <c r="B28" s="67">
        <v>3</v>
      </c>
      <c r="C28" s="129"/>
    </row>
    <row r="29" spans="1:3" ht="60" x14ac:dyDescent="0.25">
      <c r="A29" s="18" t="s">
        <v>178</v>
      </c>
      <c r="B29" s="67">
        <v>2</v>
      </c>
      <c r="C29" s="129"/>
    </row>
    <row r="30" spans="1:3" ht="60.75" thickBot="1" x14ac:dyDescent="0.3">
      <c r="A30" s="18" t="s">
        <v>93</v>
      </c>
      <c r="B30" s="68">
        <v>1</v>
      </c>
      <c r="C30" s="130"/>
    </row>
    <row r="31" spans="1:3" ht="15.75" thickBot="1" x14ac:dyDescent="0.3">
      <c r="A31" s="7" t="s">
        <v>20</v>
      </c>
    </row>
    <row r="32" spans="1:3" ht="15.75" thickBot="1" x14ac:dyDescent="0.3">
      <c r="A32" s="16"/>
    </row>
    <row r="35" spans="1:3" ht="15.75" thickBot="1" x14ac:dyDescent="0.3"/>
    <row r="36" spans="1:3" ht="15.75" thickBot="1" x14ac:dyDescent="0.3">
      <c r="A36" s="82" t="s">
        <v>88</v>
      </c>
      <c r="B36" s="12"/>
      <c r="C36" s="7" t="s">
        <v>21</v>
      </c>
    </row>
    <row r="37" spans="1:3" ht="30" x14ac:dyDescent="0.25">
      <c r="A37" s="17" t="s">
        <v>171</v>
      </c>
      <c r="B37" s="80">
        <v>5</v>
      </c>
      <c r="C37" s="128" t="s">
        <v>172</v>
      </c>
    </row>
    <row r="38" spans="1:3" ht="30" x14ac:dyDescent="0.25">
      <c r="A38" s="18" t="s">
        <v>173</v>
      </c>
      <c r="B38" s="67">
        <v>4</v>
      </c>
      <c r="C38" s="129"/>
    </row>
    <row r="39" spans="1:3" ht="30" x14ac:dyDescent="0.25">
      <c r="A39" s="18" t="s">
        <v>174</v>
      </c>
      <c r="B39" s="67">
        <v>3</v>
      </c>
      <c r="C39" s="129"/>
    </row>
    <row r="40" spans="1:3" ht="30" x14ac:dyDescent="0.25">
      <c r="A40" s="18" t="s">
        <v>175</v>
      </c>
      <c r="B40" s="67">
        <v>2</v>
      </c>
      <c r="C40" s="129"/>
    </row>
    <row r="41" spans="1:3" ht="30.75" thickBot="1" x14ac:dyDescent="0.3">
      <c r="A41" s="19" t="s">
        <v>176</v>
      </c>
      <c r="B41" s="68">
        <v>1</v>
      </c>
      <c r="C41" s="130"/>
    </row>
    <row r="42" spans="1:3" ht="15.75" thickBot="1" x14ac:dyDescent="0.3">
      <c r="A42" s="7" t="s">
        <v>20</v>
      </c>
    </row>
    <row r="43" spans="1:3" ht="15.75" thickBot="1" x14ac:dyDescent="0.3">
      <c r="A43" s="16"/>
    </row>
  </sheetData>
  <mergeCells count="4">
    <mergeCell ref="C4:C8"/>
    <mergeCell ref="C15:C19"/>
    <mergeCell ref="C26:C30"/>
    <mergeCell ref="C37:C4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43"/>
  <sheetViews>
    <sheetView tabSelected="1" topLeftCell="A24" workbookViewId="0">
      <selection activeCell="C25" sqref="C25:C29"/>
    </sheetView>
  </sheetViews>
  <sheetFormatPr defaultRowHeight="15" x14ac:dyDescent="0.25"/>
  <cols>
    <col min="1" max="1" width="97.42578125" style="7" customWidth="1"/>
    <col min="2" max="2" width="5.5703125" bestFit="1" customWidth="1"/>
    <col min="3" max="3" width="91.42578125" style="7" customWidth="1"/>
  </cols>
  <sheetData>
    <row r="2" spans="1:3" ht="15.75" thickBot="1" x14ac:dyDescent="0.3">
      <c r="B2" t="s">
        <v>19</v>
      </c>
    </row>
    <row r="3" spans="1:3" ht="15.75" thickBot="1" x14ac:dyDescent="0.3">
      <c r="A3" s="81" t="s">
        <v>131</v>
      </c>
      <c r="B3" s="12"/>
      <c r="C3" s="7" t="s">
        <v>21</v>
      </c>
    </row>
    <row r="4" spans="1:3" ht="90" x14ac:dyDescent="0.25">
      <c r="A4" s="17" t="s">
        <v>243</v>
      </c>
      <c r="B4" s="80">
        <v>5</v>
      </c>
      <c r="C4" s="128" t="s">
        <v>184</v>
      </c>
    </row>
    <row r="5" spans="1:3" ht="90" x14ac:dyDescent="0.25">
      <c r="A5" s="18" t="s">
        <v>244</v>
      </c>
      <c r="B5" s="67">
        <v>4</v>
      </c>
      <c r="C5" s="129"/>
    </row>
    <row r="6" spans="1:3" ht="90" x14ac:dyDescent="0.25">
      <c r="A6" s="18" t="s">
        <v>245</v>
      </c>
      <c r="B6" s="67">
        <v>3</v>
      </c>
      <c r="C6" s="129"/>
    </row>
    <row r="7" spans="1:3" ht="90" x14ac:dyDescent="0.25">
      <c r="A7" s="18" t="s">
        <v>246</v>
      </c>
      <c r="B7" s="67">
        <v>2</v>
      </c>
      <c r="C7" s="129"/>
    </row>
    <row r="8" spans="1:3" ht="90.75" thickBot="1" x14ac:dyDescent="0.3">
      <c r="A8" s="19" t="s">
        <v>247</v>
      </c>
      <c r="B8" s="68">
        <v>1</v>
      </c>
      <c r="C8" s="130"/>
    </row>
    <row r="9" spans="1:3" ht="15.75" thickBot="1" x14ac:dyDescent="0.3">
      <c r="A9" s="7" t="s">
        <v>20</v>
      </c>
    </row>
    <row r="10" spans="1:3" ht="15.75" thickBot="1" x14ac:dyDescent="0.3">
      <c r="A10" s="16"/>
    </row>
    <row r="13" spans="1:3" ht="15.75" thickBot="1" x14ac:dyDescent="0.3"/>
    <row r="14" spans="1:3" ht="15.75" thickBot="1" x14ac:dyDescent="0.3">
      <c r="A14" s="81" t="s">
        <v>9</v>
      </c>
      <c r="B14" s="12"/>
      <c r="C14" s="7" t="s">
        <v>21</v>
      </c>
    </row>
    <row r="15" spans="1:3" ht="45" x14ac:dyDescent="0.25">
      <c r="A15" s="17" t="s">
        <v>185</v>
      </c>
      <c r="B15" s="80">
        <v>5</v>
      </c>
      <c r="C15" s="17"/>
    </row>
    <row r="16" spans="1:3" ht="45" x14ac:dyDescent="0.25">
      <c r="A16" s="18" t="s">
        <v>186</v>
      </c>
      <c r="B16" s="67">
        <v>4</v>
      </c>
      <c r="C16" s="18"/>
    </row>
    <row r="17" spans="1:4" ht="45" x14ac:dyDescent="0.25">
      <c r="A17" s="18" t="s">
        <v>187</v>
      </c>
      <c r="B17" s="67">
        <v>3</v>
      </c>
      <c r="C17" s="18"/>
    </row>
    <row r="18" spans="1:4" ht="45" x14ac:dyDescent="0.25">
      <c r="A18" s="18" t="s">
        <v>188</v>
      </c>
      <c r="B18" s="67">
        <v>2</v>
      </c>
      <c r="C18" s="18"/>
    </row>
    <row r="19" spans="1:4" ht="45.75" thickBot="1" x14ac:dyDescent="0.3">
      <c r="A19" s="19" t="s">
        <v>189</v>
      </c>
      <c r="B19" s="68">
        <v>1</v>
      </c>
      <c r="C19" s="19"/>
    </row>
    <row r="20" spans="1:4" ht="15.75" thickBot="1" x14ac:dyDescent="0.3">
      <c r="A20" s="7" t="s">
        <v>20</v>
      </c>
    </row>
    <row r="21" spans="1:4" ht="15.75" thickBot="1" x14ac:dyDescent="0.3">
      <c r="A21" s="16"/>
    </row>
    <row r="23" spans="1:4" ht="15.75" thickBot="1" x14ac:dyDescent="0.3"/>
    <row r="24" spans="1:4" ht="15.75" thickBot="1" x14ac:dyDescent="0.3">
      <c r="A24" s="2" t="s">
        <v>274</v>
      </c>
      <c r="B24" s="12"/>
      <c r="C24" s="7" t="s">
        <v>21</v>
      </c>
    </row>
    <row r="25" spans="1:4" ht="48.75" customHeight="1" thickBot="1" x14ac:dyDescent="0.3">
      <c r="A25" s="74" t="s">
        <v>279</v>
      </c>
      <c r="B25" s="13">
        <v>5</v>
      </c>
      <c r="C25" s="128" t="s">
        <v>278</v>
      </c>
    </row>
    <row r="26" spans="1:4" ht="45.75" thickBot="1" x14ac:dyDescent="0.3">
      <c r="A26" s="74" t="s">
        <v>280</v>
      </c>
      <c r="B26" s="14">
        <v>4</v>
      </c>
      <c r="C26" s="129"/>
    </row>
    <row r="27" spans="1:4" ht="45.75" thickBot="1" x14ac:dyDescent="0.3">
      <c r="A27" s="74" t="s">
        <v>281</v>
      </c>
      <c r="B27" s="14">
        <v>3</v>
      </c>
      <c r="C27" s="129"/>
      <c r="D27" s="22"/>
    </row>
    <row r="28" spans="1:4" ht="45.75" thickBot="1" x14ac:dyDescent="0.3">
      <c r="A28" s="74" t="s">
        <v>282</v>
      </c>
      <c r="B28" s="14">
        <v>2</v>
      </c>
      <c r="C28" s="129"/>
      <c r="D28" s="22"/>
    </row>
    <row r="29" spans="1:4" ht="45.75" thickBot="1" x14ac:dyDescent="0.3">
      <c r="A29" s="74" t="s">
        <v>283</v>
      </c>
      <c r="B29" s="15">
        <v>1</v>
      </c>
      <c r="C29" s="130"/>
      <c r="D29" s="22"/>
    </row>
    <row r="30" spans="1:4" ht="15.75" thickBot="1" x14ac:dyDescent="0.3">
      <c r="A30" s="131" t="s">
        <v>20</v>
      </c>
      <c r="D30" s="22"/>
    </row>
    <row r="31" spans="1:4" ht="15.75" thickBot="1" x14ac:dyDescent="0.3">
      <c r="A31" s="16"/>
      <c r="D31" s="22"/>
    </row>
    <row r="33" spans="1:3" ht="15.75" thickBot="1" x14ac:dyDescent="0.3"/>
    <row r="34" spans="1:3" ht="15.75" thickBot="1" x14ac:dyDescent="0.3">
      <c r="A34" s="81" t="s">
        <v>89</v>
      </c>
      <c r="B34" s="12"/>
      <c r="C34" s="7" t="s">
        <v>21</v>
      </c>
    </row>
    <row r="35" spans="1:3" ht="58.15" customHeight="1" thickBot="1" x14ac:dyDescent="0.3">
      <c r="A35" s="84" t="s">
        <v>179</v>
      </c>
      <c r="B35" s="80">
        <v>5</v>
      </c>
      <c r="C35" s="118" t="s">
        <v>248</v>
      </c>
    </row>
    <row r="36" spans="1:3" ht="75.75" thickBot="1" x14ac:dyDescent="0.3">
      <c r="A36" s="84" t="s">
        <v>180</v>
      </c>
      <c r="B36" s="67">
        <v>4</v>
      </c>
      <c r="C36" s="119"/>
    </row>
    <row r="37" spans="1:3" ht="75.75" thickBot="1" x14ac:dyDescent="0.3">
      <c r="A37" s="84" t="s">
        <v>181</v>
      </c>
      <c r="B37" s="67">
        <v>3</v>
      </c>
      <c r="C37" s="119"/>
    </row>
    <row r="38" spans="1:3" ht="75.75" thickBot="1" x14ac:dyDescent="0.3">
      <c r="A38" s="84" t="s">
        <v>182</v>
      </c>
      <c r="B38" s="67">
        <v>2</v>
      </c>
      <c r="C38" s="119"/>
    </row>
    <row r="39" spans="1:3" ht="75.75" thickBot="1" x14ac:dyDescent="0.3">
      <c r="A39" s="84" t="s">
        <v>183</v>
      </c>
      <c r="B39" s="68">
        <v>1</v>
      </c>
      <c r="C39" s="120"/>
    </row>
    <row r="40" spans="1:3" ht="15.75" thickBot="1" x14ac:dyDescent="0.3">
      <c r="A40" s="7" t="s">
        <v>20</v>
      </c>
    </row>
    <row r="41" spans="1:3" ht="15.75" thickBot="1" x14ac:dyDescent="0.3">
      <c r="A41" s="16"/>
      <c r="C41"/>
    </row>
    <row r="42" spans="1:3" x14ac:dyDescent="0.25">
      <c r="C42"/>
    </row>
    <row r="43" spans="1:3" x14ac:dyDescent="0.25">
      <c r="C43"/>
    </row>
  </sheetData>
  <mergeCells count="2">
    <mergeCell ref="C4:C8"/>
    <mergeCell ref="C25:C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29"/>
  <sheetViews>
    <sheetView workbookViewId="0">
      <selection activeCell="C23" sqref="C23:C27"/>
    </sheetView>
  </sheetViews>
  <sheetFormatPr defaultRowHeight="15" x14ac:dyDescent="0.25"/>
  <cols>
    <col min="1" max="1" width="106.28515625" style="7" customWidth="1"/>
    <col min="2" max="2" width="5.7109375" bestFit="1" customWidth="1"/>
    <col min="3" max="3" width="92.85546875" style="7" customWidth="1"/>
  </cols>
  <sheetData>
    <row r="2" spans="1:3" ht="15.75" thickBot="1" x14ac:dyDescent="0.3">
      <c r="B2" t="s">
        <v>19</v>
      </c>
    </row>
    <row r="3" spans="1:3" ht="15.75" thickBot="1" x14ac:dyDescent="0.3">
      <c r="A3" s="81" t="s">
        <v>11</v>
      </c>
      <c r="B3" s="12"/>
      <c r="C3" s="7" t="s">
        <v>21</v>
      </c>
    </row>
    <row r="4" spans="1:3" ht="28.9" customHeight="1" x14ac:dyDescent="0.25">
      <c r="A4" s="9" t="s">
        <v>204</v>
      </c>
      <c r="B4" s="13">
        <v>5</v>
      </c>
      <c r="C4" s="128" t="s">
        <v>32</v>
      </c>
    </row>
    <row r="5" spans="1:3" ht="30" x14ac:dyDescent="0.25">
      <c r="A5" s="10" t="s">
        <v>249</v>
      </c>
      <c r="B5" s="14">
        <v>4</v>
      </c>
      <c r="C5" s="129"/>
    </row>
    <row r="6" spans="1:3" x14ac:dyDescent="0.25">
      <c r="A6" s="10" t="s">
        <v>250</v>
      </c>
      <c r="B6" s="14">
        <v>1</v>
      </c>
      <c r="C6" s="129"/>
    </row>
    <row r="7" spans="1:3" x14ac:dyDescent="0.25">
      <c r="A7" s="10"/>
      <c r="B7" s="14"/>
      <c r="C7" s="129"/>
    </row>
    <row r="8" spans="1:3" ht="15.75" thickBot="1" x14ac:dyDescent="0.3">
      <c r="A8" s="11"/>
      <c r="B8" s="15"/>
      <c r="C8" s="130"/>
    </row>
    <row r="9" spans="1:3" ht="15.75" thickBot="1" x14ac:dyDescent="0.3">
      <c r="A9" s="7" t="s">
        <v>20</v>
      </c>
    </row>
    <row r="10" spans="1:3" ht="15.75" thickBot="1" x14ac:dyDescent="0.3">
      <c r="A10" s="16"/>
    </row>
    <row r="12" spans="1:3" ht="15.75" thickBot="1" x14ac:dyDescent="0.3"/>
    <row r="13" spans="1:3" ht="15.75" thickBot="1" x14ac:dyDescent="0.3">
      <c r="A13" s="81" t="s">
        <v>12</v>
      </c>
      <c r="B13" s="12"/>
      <c r="C13" s="7" t="s">
        <v>21</v>
      </c>
    </row>
    <row r="14" spans="1:3" ht="45" x14ac:dyDescent="0.25">
      <c r="A14" s="17" t="s">
        <v>81</v>
      </c>
      <c r="B14" s="80">
        <v>5</v>
      </c>
      <c r="C14" s="17"/>
    </row>
    <row r="15" spans="1:3" ht="60" x14ac:dyDescent="0.25">
      <c r="A15" s="18" t="s">
        <v>82</v>
      </c>
      <c r="B15" s="67">
        <v>4</v>
      </c>
      <c r="C15" s="18"/>
    </row>
    <row r="16" spans="1:3" ht="60" x14ac:dyDescent="0.25">
      <c r="A16" s="18" t="s">
        <v>83</v>
      </c>
      <c r="B16" s="67">
        <v>3</v>
      </c>
      <c r="C16" s="18"/>
    </row>
    <row r="17" spans="1:3" ht="60" x14ac:dyDescent="0.25">
      <c r="A17" s="18" t="s">
        <v>84</v>
      </c>
      <c r="B17" s="67">
        <v>2</v>
      </c>
      <c r="C17" s="18"/>
    </row>
    <row r="18" spans="1:3" ht="60.75" thickBot="1" x14ac:dyDescent="0.3">
      <c r="A18" s="19" t="s">
        <v>85</v>
      </c>
      <c r="B18" s="68">
        <v>1</v>
      </c>
      <c r="C18" s="19"/>
    </row>
    <row r="19" spans="1:3" ht="15.75" thickBot="1" x14ac:dyDescent="0.3">
      <c r="A19" s="7" t="s">
        <v>20</v>
      </c>
    </row>
    <row r="20" spans="1:3" ht="15.75" thickBot="1" x14ac:dyDescent="0.3">
      <c r="A20" s="16"/>
    </row>
    <row r="21" spans="1:3" ht="15.75" thickBot="1" x14ac:dyDescent="0.3">
      <c r="A21" s="23"/>
    </row>
    <row r="22" spans="1:3" ht="15.75" thickBot="1" x14ac:dyDescent="0.3">
      <c r="A22" s="81" t="s">
        <v>13</v>
      </c>
      <c r="B22" s="12"/>
      <c r="C22" s="7" t="s">
        <v>21</v>
      </c>
    </row>
    <row r="23" spans="1:3" ht="60" x14ac:dyDescent="0.25">
      <c r="A23" s="9" t="s">
        <v>251</v>
      </c>
      <c r="B23" s="13">
        <v>5</v>
      </c>
      <c r="C23" s="128" t="s">
        <v>203</v>
      </c>
    </row>
    <row r="24" spans="1:3" ht="60" x14ac:dyDescent="0.25">
      <c r="A24" s="10" t="s">
        <v>254</v>
      </c>
      <c r="B24" s="14">
        <v>4</v>
      </c>
      <c r="C24" s="129"/>
    </row>
    <row r="25" spans="1:3" ht="60" x14ac:dyDescent="0.25">
      <c r="A25" s="10" t="s">
        <v>255</v>
      </c>
      <c r="B25" s="14">
        <v>3</v>
      </c>
      <c r="C25" s="129"/>
    </row>
    <row r="26" spans="1:3" ht="60" x14ac:dyDescent="0.25">
      <c r="A26" s="10" t="s">
        <v>256</v>
      </c>
      <c r="B26" s="14">
        <v>2</v>
      </c>
      <c r="C26" s="129"/>
    </row>
    <row r="27" spans="1:3" ht="60.75" thickBot="1" x14ac:dyDescent="0.3">
      <c r="A27" s="11" t="s">
        <v>252</v>
      </c>
      <c r="B27" s="15">
        <v>1</v>
      </c>
      <c r="C27" s="130"/>
    </row>
    <row r="28" spans="1:3" ht="15.75" thickBot="1" x14ac:dyDescent="0.3">
      <c r="A28" s="7" t="s">
        <v>20</v>
      </c>
    </row>
    <row r="29" spans="1:3" ht="15.75" thickBot="1" x14ac:dyDescent="0.3">
      <c r="A29" s="16"/>
      <c r="C29"/>
    </row>
  </sheetData>
  <mergeCells count="2">
    <mergeCell ref="C23:C27"/>
    <mergeCell ref="C4: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RubricTotals</vt:lpstr>
      <vt:lpstr>Abstract</vt:lpstr>
      <vt:lpstr>Challenge</vt:lpstr>
      <vt:lpstr>Sol'n</vt:lpstr>
      <vt:lpstr>Per.Meas.</vt:lpstr>
      <vt:lpstr>Timeline</vt:lpstr>
      <vt:lpstr>Feasibility</vt:lpstr>
      <vt:lpstr>Writing</vt:lpstr>
      <vt:lpstr>Comp.</vt:lpstr>
      <vt:lpstr>Removed Concerns&amp;Alt</vt:lpstr>
      <vt:lpstr>Removed SampleRiskTable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Loaner</cp:lastModifiedBy>
  <dcterms:created xsi:type="dcterms:W3CDTF">2011-06-29T21:36:56Z</dcterms:created>
  <dcterms:modified xsi:type="dcterms:W3CDTF">2018-09-04T06:07:32Z</dcterms:modified>
</cp:coreProperties>
</file>